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https://digitalgojp.sharepoint.com/sites/MIC_FS00003/Lib0008/◎記録用フォルダ（平成３０年度以降）/15_【大分類】参議院選挙/01_【中分類】比例代表/01_【小分類10廃】比例代表選挙管理執行/第27回（令和７年）（10年・廃棄）20350331廃棄/（準備）２係長/07　立候補受付準備（政党説明会等）/R70505　立候補届出書類等　※起案中（0507）/"/>
    </mc:Choice>
  </mc:AlternateContent>
  <xr:revisionPtr revIDLastSave="2" documentId="8_{4CF36914-E531-4AE8-BF96-7B36A96A1CCB}" xr6:coauthVersionLast="47" xr6:coauthVersionMax="47" xr10:uidLastSave="{0081F94E-4385-44FE-96DB-C2A34D9C4896}"/>
  <bookViews>
    <workbookView xWindow="28680" yWindow="-120" windowWidth="29040" windowHeight="15720" xr2:uid="{F45409D5-86AA-48F9-9AA4-78091360C09E}"/>
  </bookViews>
  <sheets>
    <sheet name="13_一覧表" sheetId="1" r:id="rId1"/>
  </sheets>
  <externalReferences>
    <externalReference r:id="rId2"/>
  </externalReferences>
  <definedNames>
    <definedName name="_xlnm.Print_Area" localSheetId="0">'13_一覧表'!$B$1:$S$281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78" i="1" l="1"/>
  <c r="C278" i="1"/>
  <c r="S277" i="1"/>
  <c r="R277" i="1"/>
  <c r="P277" i="1"/>
  <c r="O277" i="1"/>
  <c r="M277" i="1"/>
  <c r="N277" i="1" s="1"/>
  <c r="L277" i="1"/>
  <c r="K277" i="1"/>
  <c r="J277" i="1"/>
  <c r="F277" i="1"/>
  <c r="C277" i="1"/>
  <c r="B277" i="1"/>
  <c r="F274" i="1"/>
  <c r="C274" i="1"/>
  <c r="S273" i="1"/>
  <c r="R273" i="1"/>
  <c r="P273" i="1"/>
  <c r="O273" i="1"/>
  <c r="M273" i="1"/>
  <c r="N273" i="1" s="1"/>
  <c r="L273" i="1"/>
  <c r="K273" i="1"/>
  <c r="J273" i="1"/>
  <c r="F273" i="1"/>
  <c r="C273" i="1"/>
  <c r="B273" i="1"/>
  <c r="F270" i="1"/>
  <c r="C270" i="1"/>
  <c r="S269" i="1"/>
  <c r="R269" i="1"/>
  <c r="P269" i="1"/>
  <c r="O269" i="1"/>
  <c r="M269" i="1"/>
  <c r="N269" i="1" s="1"/>
  <c r="L269" i="1"/>
  <c r="K269" i="1"/>
  <c r="J269" i="1"/>
  <c r="F269" i="1"/>
  <c r="C269" i="1"/>
  <c r="B269" i="1"/>
  <c r="F266" i="1"/>
  <c r="C266" i="1"/>
  <c r="S265" i="1"/>
  <c r="R265" i="1"/>
  <c r="P265" i="1"/>
  <c r="O265" i="1"/>
  <c r="M265" i="1"/>
  <c r="N265" i="1" s="1"/>
  <c r="L265" i="1"/>
  <c r="K265" i="1"/>
  <c r="J265" i="1"/>
  <c r="F265" i="1"/>
  <c r="C265" i="1"/>
  <c r="B265" i="1"/>
  <c r="F262" i="1"/>
  <c r="C262" i="1"/>
  <c r="S261" i="1"/>
  <c r="R261" i="1"/>
  <c r="P261" i="1"/>
  <c r="O261" i="1"/>
  <c r="M261" i="1"/>
  <c r="N261" i="1" s="1"/>
  <c r="L261" i="1"/>
  <c r="K261" i="1"/>
  <c r="J261" i="1"/>
  <c r="F261" i="1"/>
  <c r="C261" i="1"/>
  <c r="B261" i="1"/>
  <c r="F258" i="1"/>
  <c r="C258" i="1"/>
  <c r="S257" i="1"/>
  <c r="R257" i="1"/>
  <c r="P257" i="1"/>
  <c r="O257" i="1"/>
  <c r="M257" i="1"/>
  <c r="N257" i="1" s="1"/>
  <c r="L257" i="1"/>
  <c r="K257" i="1"/>
  <c r="J257" i="1"/>
  <c r="F257" i="1"/>
  <c r="C257" i="1"/>
  <c r="B257" i="1"/>
  <c r="F254" i="1"/>
  <c r="C254" i="1"/>
  <c r="S253" i="1"/>
  <c r="R253" i="1"/>
  <c r="P253" i="1"/>
  <c r="O253" i="1"/>
  <c r="M253" i="1"/>
  <c r="N253" i="1" s="1"/>
  <c r="L253" i="1"/>
  <c r="K253" i="1"/>
  <c r="J253" i="1"/>
  <c r="F253" i="1"/>
  <c r="C253" i="1"/>
  <c r="B253" i="1"/>
  <c r="F250" i="1"/>
  <c r="C250" i="1"/>
  <c r="S249" i="1"/>
  <c r="R249" i="1"/>
  <c r="P249" i="1"/>
  <c r="O249" i="1"/>
  <c r="M249" i="1"/>
  <c r="N249" i="1" s="1"/>
  <c r="L249" i="1"/>
  <c r="K249" i="1"/>
  <c r="J249" i="1"/>
  <c r="F249" i="1"/>
  <c r="C249" i="1"/>
  <c r="B249" i="1"/>
  <c r="F243" i="1"/>
  <c r="C243" i="1"/>
  <c r="S242" i="1"/>
  <c r="R242" i="1"/>
  <c r="P242" i="1"/>
  <c r="O242" i="1"/>
  <c r="M242" i="1"/>
  <c r="N242" i="1" s="1"/>
  <c r="L242" i="1"/>
  <c r="K242" i="1"/>
  <c r="J242" i="1"/>
  <c r="F242" i="1"/>
  <c r="C242" i="1"/>
  <c r="B242" i="1"/>
  <c r="F239" i="1"/>
  <c r="C239" i="1"/>
  <c r="S238" i="1"/>
  <c r="R238" i="1"/>
  <c r="P238" i="1"/>
  <c r="O238" i="1"/>
  <c r="M238" i="1"/>
  <c r="N238" i="1" s="1"/>
  <c r="L238" i="1"/>
  <c r="K238" i="1"/>
  <c r="J238" i="1"/>
  <c r="F238" i="1"/>
  <c r="C238" i="1"/>
  <c r="B238" i="1"/>
  <c r="F235" i="1"/>
  <c r="C235" i="1"/>
  <c r="S234" i="1"/>
  <c r="R234" i="1"/>
  <c r="P234" i="1"/>
  <c r="O234" i="1"/>
  <c r="M234" i="1"/>
  <c r="N234" i="1" s="1"/>
  <c r="L234" i="1"/>
  <c r="K234" i="1"/>
  <c r="J234" i="1"/>
  <c r="F234" i="1"/>
  <c r="C234" i="1"/>
  <c r="B234" i="1"/>
  <c r="F231" i="1"/>
  <c r="C231" i="1"/>
  <c r="S230" i="1"/>
  <c r="R230" i="1"/>
  <c r="P230" i="1"/>
  <c r="O230" i="1"/>
  <c r="M230" i="1"/>
  <c r="N230" i="1" s="1"/>
  <c r="L230" i="1"/>
  <c r="K230" i="1"/>
  <c r="J230" i="1"/>
  <c r="F230" i="1"/>
  <c r="C230" i="1"/>
  <c r="B230" i="1"/>
  <c r="F227" i="1"/>
  <c r="C227" i="1"/>
  <c r="S226" i="1"/>
  <c r="R226" i="1"/>
  <c r="P226" i="1"/>
  <c r="O226" i="1"/>
  <c r="M226" i="1"/>
  <c r="N226" i="1" s="1"/>
  <c r="L226" i="1"/>
  <c r="K226" i="1"/>
  <c r="J226" i="1"/>
  <c r="F226" i="1"/>
  <c r="C226" i="1"/>
  <c r="B226" i="1"/>
  <c r="F223" i="1"/>
  <c r="C223" i="1"/>
  <c r="S222" i="1"/>
  <c r="R222" i="1"/>
  <c r="P222" i="1"/>
  <c r="O222" i="1"/>
  <c r="M222" i="1"/>
  <c r="N222" i="1" s="1"/>
  <c r="L222" i="1"/>
  <c r="K222" i="1"/>
  <c r="J222" i="1"/>
  <c r="F222" i="1"/>
  <c r="C222" i="1"/>
  <c r="B222" i="1"/>
  <c r="F219" i="1"/>
  <c r="C219" i="1"/>
  <c r="S218" i="1"/>
  <c r="R218" i="1"/>
  <c r="P218" i="1"/>
  <c r="O218" i="1"/>
  <c r="M218" i="1"/>
  <c r="N218" i="1" s="1"/>
  <c r="L218" i="1"/>
  <c r="K218" i="1"/>
  <c r="J218" i="1"/>
  <c r="F218" i="1"/>
  <c r="C218" i="1"/>
  <c r="B218" i="1"/>
  <c r="F215" i="1"/>
  <c r="C215" i="1"/>
  <c r="S214" i="1"/>
  <c r="R214" i="1"/>
  <c r="P214" i="1"/>
  <c r="O214" i="1"/>
  <c r="M214" i="1"/>
  <c r="N214" i="1" s="1"/>
  <c r="L214" i="1"/>
  <c r="K214" i="1"/>
  <c r="J214" i="1"/>
  <c r="F214" i="1"/>
  <c r="C214" i="1"/>
  <c r="B214" i="1"/>
  <c r="F211" i="1"/>
  <c r="C211" i="1"/>
  <c r="S210" i="1"/>
  <c r="R210" i="1"/>
  <c r="P210" i="1"/>
  <c r="O210" i="1"/>
  <c r="M210" i="1"/>
  <c r="N210" i="1" s="1"/>
  <c r="L210" i="1"/>
  <c r="K210" i="1"/>
  <c r="J210" i="1"/>
  <c r="F210" i="1"/>
  <c r="C210" i="1"/>
  <c r="B210" i="1"/>
  <c r="F204" i="1"/>
  <c r="C204" i="1"/>
  <c r="S203" i="1"/>
  <c r="R203" i="1"/>
  <c r="P203" i="1"/>
  <c r="O203" i="1"/>
  <c r="M203" i="1"/>
  <c r="N203" i="1" s="1"/>
  <c r="L203" i="1"/>
  <c r="K203" i="1"/>
  <c r="J203" i="1"/>
  <c r="F203" i="1"/>
  <c r="C203" i="1"/>
  <c r="B203" i="1"/>
  <c r="F200" i="1"/>
  <c r="C200" i="1"/>
  <c r="S199" i="1"/>
  <c r="R199" i="1"/>
  <c r="P199" i="1"/>
  <c r="O199" i="1"/>
  <c r="M199" i="1"/>
  <c r="N199" i="1" s="1"/>
  <c r="L199" i="1"/>
  <c r="K199" i="1"/>
  <c r="J199" i="1"/>
  <c r="F199" i="1"/>
  <c r="C199" i="1"/>
  <c r="B199" i="1"/>
  <c r="F196" i="1"/>
  <c r="C196" i="1"/>
  <c r="S195" i="1"/>
  <c r="R195" i="1"/>
  <c r="P195" i="1"/>
  <c r="O195" i="1"/>
  <c r="M195" i="1"/>
  <c r="N195" i="1" s="1"/>
  <c r="L195" i="1"/>
  <c r="K195" i="1"/>
  <c r="J195" i="1"/>
  <c r="F195" i="1"/>
  <c r="C195" i="1"/>
  <c r="B195" i="1"/>
  <c r="F192" i="1"/>
  <c r="C192" i="1"/>
  <c r="S191" i="1"/>
  <c r="R191" i="1"/>
  <c r="P191" i="1"/>
  <c r="O191" i="1"/>
  <c r="M191" i="1"/>
  <c r="N191" i="1" s="1"/>
  <c r="L191" i="1"/>
  <c r="K191" i="1"/>
  <c r="J191" i="1"/>
  <c r="F191" i="1"/>
  <c r="C191" i="1"/>
  <c r="B191" i="1"/>
  <c r="F188" i="1"/>
  <c r="C188" i="1"/>
  <c r="S187" i="1"/>
  <c r="R187" i="1"/>
  <c r="P187" i="1"/>
  <c r="O187" i="1"/>
  <c r="M187" i="1"/>
  <c r="N187" i="1" s="1"/>
  <c r="L187" i="1"/>
  <c r="K187" i="1"/>
  <c r="J187" i="1"/>
  <c r="F187" i="1"/>
  <c r="C187" i="1"/>
  <c r="B187" i="1"/>
  <c r="F184" i="1"/>
  <c r="C184" i="1"/>
  <c r="S183" i="1"/>
  <c r="R183" i="1"/>
  <c r="P183" i="1"/>
  <c r="O183" i="1"/>
  <c r="M183" i="1"/>
  <c r="N183" i="1" s="1"/>
  <c r="L183" i="1"/>
  <c r="K183" i="1"/>
  <c r="J183" i="1"/>
  <c r="F183" i="1"/>
  <c r="C183" i="1"/>
  <c r="B183" i="1"/>
  <c r="F180" i="1"/>
  <c r="C180" i="1"/>
  <c r="S179" i="1"/>
  <c r="R179" i="1"/>
  <c r="P179" i="1"/>
  <c r="O179" i="1"/>
  <c r="M179" i="1"/>
  <c r="N179" i="1" s="1"/>
  <c r="L179" i="1"/>
  <c r="K179" i="1"/>
  <c r="J179" i="1"/>
  <c r="F179" i="1"/>
  <c r="C179" i="1"/>
  <c r="B179" i="1"/>
  <c r="F176" i="1"/>
  <c r="C176" i="1"/>
  <c r="S175" i="1"/>
  <c r="R175" i="1"/>
  <c r="P175" i="1"/>
  <c r="O175" i="1"/>
  <c r="M175" i="1"/>
  <c r="N175" i="1" s="1"/>
  <c r="L175" i="1"/>
  <c r="K175" i="1"/>
  <c r="J175" i="1"/>
  <c r="F175" i="1"/>
  <c r="C175" i="1"/>
  <c r="B175" i="1"/>
  <c r="F172" i="1"/>
  <c r="C172" i="1"/>
  <c r="S171" i="1"/>
  <c r="R171" i="1"/>
  <c r="P171" i="1"/>
  <c r="O171" i="1"/>
  <c r="M171" i="1"/>
  <c r="N171" i="1" s="1"/>
  <c r="L171" i="1"/>
  <c r="K171" i="1"/>
  <c r="J171" i="1"/>
  <c r="F171" i="1"/>
  <c r="C171" i="1"/>
  <c r="B171" i="1"/>
  <c r="F165" i="1"/>
  <c r="C165" i="1"/>
  <c r="S164" i="1"/>
  <c r="R164" i="1"/>
  <c r="P164" i="1"/>
  <c r="O164" i="1"/>
  <c r="M164" i="1"/>
  <c r="N164" i="1" s="1"/>
  <c r="L164" i="1"/>
  <c r="K164" i="1"/>
  <c r="J164" i="1"/>
  <c r="F164" i="1"/>
  <c r="C164" i="1"/>
  <c r="B164" i="1"/>
  <c r="F161" i="1"/>
  <c r="C161" i="1"/>
  <c r="S160" i="1"/>
  <c r="R160" i="1"/>
  <c r="P160" i="1"/>
  <c r="O160" i="1"/>
  <c r="M160" i="1"/>
  <c r="N160" i="1" s="1"/>
  <c r="L160" i="1"/>
  <c r="K160" i="1"/>
  <c r="J160" i="1"/>
  <c r="F160" i="1"/>
  <c r="C160" i="1"/>
  <c r="B160" i="1"/>
  <c r="F157" i="1"/>
  <c r="C157" i="1"/>
  <c r="S156" i="1"/>
  <c r="R156" i="1"/>
  <c r="P156" i="1"/>
  <c r="O156" i="1"/>
  <c r="M156" i="1"/>
  <c r="N156" i="1" s="1"/>
  <c r="L156" i="1"/>
  <c r="K156" i="1"/>
  <c r="J156" i="1"/>
  <c r="F156" i="1"/>
  <c r="C156" i="1"/>
  <c r="B156" i="1"/>
  <c r="F153" i="1"/>
  <c r="C153" i="1"/>
  <c r="S152" i="1"/>
  <c r="R152" i="1"/>
  <c r="P152" i="1"/>
  <c r="O152" i="1"/>
  <c r="M152" i="1"/>
  <c r="N152" i="1" s="1"/>
  <c r="L152" i="1"/>
  <c r="K152" i="1"/>
  <c r="J152" i="1"/>
  <c r="F152" i="1"/>
  <c r="C152" i="1"/>
  <c r="B152" i="1"/>
  <c r="F149" i="1"/>
  <c r="C149" i="1"/>
  <c r="S148" i="1"/>
  <c r="R148" i="1"/>
  <c r="P148" i="1"/>
  <c r="O148" i="1"/>
  <c r="M148" i="1"/>
  <c r="N148" i="1" s="1"/>
  <c r="L148" i="1"/>
  <c r="K148" i="1"/>
  <c r="J148" i="1"/>
  <c r="F148" i="1"/>
  <c r="C148" i="1"/>
  <c r="B148" i="1"/>
  <c r="F145" i="1"/>
  <c r="C145" i="1"/>
  <c r="S144" i="1"/>
  <c r="R144" i="1"/>
  <c r="P144" i="1"/>
  <c r="O144" i="1"/>
  <c r="M144" i="1"/>
  <c r="N144" i="1" s="1"/>
  <c r="L144" i="1"/>
  <c r="K144" i="1"/>
  <c r="J144" i="1"/>
  <c r="F144" i="1"/>
  <c r="C144" i="1"/>
  <c r="B144" i="1"/>
  <c r="F141" i="1"/>
  <c r="C141" i="1"/>
  <c r="S140" i="1"/>
  <c r="R140" i="1"/>
  <c r="P140" i="1"/>
  <c r="O140" i="1"/>
  <c r="M140" i="1"/>
  <c r="N140" i="1" s="1"/>
  <c r="L140" i="1"/>
  <c r="K140" i="1"/>
  <c r="J140" i="1"/>
  <c r="F140" i="1"/>
  <c r="C140" i="1"/>
  <c r="B140" i="1"/>
  <c r="F137" i="1"/>
  <c r="C137" i="1"/>
  <c r="S136" i="1"/>
  <c r="R136" i="1"/>
  <c r="P136" i="1"/>
  <c r="O136" i="1"/>
  <c r="M136" i="1"/>
  <c r="N136" i="1" s="1"/>
  <c r="L136" i="1"/>
  <c r="K136" i="1"/>
  <c r="J136" i="1"/>
  <c r="F136" i="1"/>
  <c r="C136" i="1"/>
  <c r="B136" i="1"/>
  <c r="F133" i="1"/>
  <c r="C133" i="1"/>
  <c r="S132" i="1"/>
  <c r="R132" i="1"/>
  <c r="P132" i="1"/>
  <c r="O132" i="1"/>
  <c r="M132" i="1"/>
  <c r="N132" i="1" s="1"/>
  <c r="L132" i="1"/>
  <c r="K132" i="1"/>
  <c r="J132" i="1"/>
  <c r="F132" i="1"/>
  <c r="C132" i="1"/>
  <c r="B132" i="1"/>
  <c r="F126" i="1"/>
  <c r="C126" i="1"/>
  <c r="S125" i="1"/>
  <c r="R125" i="1"/>
  <c r="P125" i="1"/>
  <c r="O125" i="1"/>
  <c r="M125" i="1"/>
  <c r="N125" i="1" s="1"/>
  <c r="L125" i="1"/>
  <c r="K125" i="1"/>
  <c r="J125" i="1"/>
  <c r="F125" i="1"/>
  <c r="C125" i="1"/>
  <c r="B125" i="1"/>
  <c r="F122" i="1"/>
  <c r="C122" i="1"/>
  <c r="S121" i="1"/>
  <c r="R121" i="1"/>
  <c r="P121" i="1"/>
  <c r="O121" i="1"/>
  <c r="M121" i="1"/>
  <c r="N121" i="1" s="1"/>
  <c r="L121" i="1"/>
  <c r="K121" i="1"/>
  <c r="J121" i="1"/>
  <c r="F121" i="1"/>
  <c r="C121" i="1"/>
  <c r="B121" i="1"/>
  <c r="F118" i="1"/>
  <c r="C118" i="1"/>
  <c r="S117" i="1"/>
  <c r="R117" i="1"/>
  <c r="P117" i="1"/>
  <c r="O117" i="1"/>
  <c r="M117" i="1"/>
  <c r="N117" i="1" s="1"/>
  <c r="L117" i="1"/>
  <c r="K117" i="1"/>
  <c r="J117" i="1"/>
  <c r="F117" i="1"/>
  <c r="C117" i="1"/>
  <c r="B117" i="1"/>
  <c r="F114" i="1"/>
  <c r="C114" i="1"/>
  <c r="S113" i="1"/>
  <c r="R113" i="1"/>
  <c r="P113" i="1"/>
  <c r="O113" i="1"/>
  <c r="M113" i="1"/>
  <c r="N113" i="1" s="1"/>
  <c r="L113" i="1"/>
  <c r="K113" i="1"/>
  <c r="J113" i="1"/>
  <c r="F113" i="1"/>
  <c r="C113" i="1"/>
  <c r="B113" i="1"/>
  <c r="F110" i="1"/>
  <c r="C110" i="1"/>
  <c r="S109" i="1"/>
  <c r="R109" i="1"/>
  <c r="P109" i="1"/>
  <c r="O109" i="1"/>
  <c r="M109" i="1"/>
  <c r="N109" i="1" s="1"/>
  <c r="L109" i="1"/>
  <c r="K109" i="1"/>
  <c r="J109" i="1"/>
  <c r="F109" i="1"/>
  <c r="C109" i="1"/>
  <c r="B109" i="1"/>
  <c r="F106" i="1"/>
  <c r="C106" i="1"/>
  <c r="S105" i="1"/>
  <c r="R105" i="1"/>
  <c r="P105" i="1"/>
  <c r="O105" i="1"/>
  <c r="M105" i="1"/>
  <c r="N105" i="1" s="1"/>
  <c r="L105" i="1"/>
  <c r="K105" i="1"/>
  <c r="J105" i="1"/>
  <c r="F105" i="1"/>
  <c r="C105" i="1"/>
  <c r="B105" i="1"/>
  <c r="F102" i="1"/>
  <c r="C102" i="1"/>
  <c r="S101" i="1"/>
  <c r="R101" i="1"/>
  <c r="P101" i="1"/>
  <c r="O101" i="1"/>
  <c r="M101" i="1"/>
  <c r="N101" i="1" s="1"/>
  <c r="L101" i="1"/>
  <c r="K101" i="1"/>
  <c r="J101" i="1"/>
  <c r="F101" i="1"/>
  <c r="C101" i="1"/>
  <c r="B101" i="1"/>
  <c r="F98" i="1"/>
  <c r="C98" i="1"/>
  <c r="S97" i="1"/>
  <c r="R97" i="1"/>
  <c r="P97" i="1"/>
  <c r="O97" i="1"/>
  <c r="M97" i="1"/>
  <c r="N97" i="1" s="1"/>
  <c r="L97" i="1"/>
  <c r="K97" i="1"/>
  <c r="J97" i="1"/>
  <c r="F97" i="1"/>
  <c r="C97" i="1"/>
  <c r="B97" i="1"/>
  <c r="F94" i="1"/>
  <c r="C94" i="1"/>
  <c r="S93" i="1"/>
  <c r="R93" i="1"/>
  <c r="P93" i="1"/>
  <c r="O93" i="1"/>
  <c r="M93" i="1"/>
  <c r="N93" i="1" s="1"/>
  <c r="L93" i="1"/>
  <c r="K93" i="1"/>
  <c r="J93" i="1"/>
  <c r="F93" i="1"/>
  <c r="C93" i="1"/>
  <c r="B93" i="1"/>
  <c r="F87" i="1"/>
  <c r="C87" i="1"/>
  <c r="S86" i="1"/>
  <c r="R86" i="1"/>
  <c r="P86" i="1"/>
  <c r="O86" i="1"/>
  <c r="M86" i="1"/>
  <c r="N86" i="1" s="1"/>
  <c r="L86" i="1"/>
  <c r="K86" i="1"/>
  <c r="J86" i="1"/>
  <c r="F86" i="1"/>
  <c r="C86" i="1"/>
  <c r="B86" i="1"/>
  <c r="F83" i="1"/>
  <c r="C83" i="1"/>
  <c r="S82" i="1"/>
  <c r="R82" i="1"/>
  <c r="P82" i="1"/>
  <c r="O82" i="1"/>
  <c r="M82" i="1"/>
  <c r="N82" i="1" s="1"/>
  <c r="L82" i="1"/>
  <c r="K82" i="1"/>
  <c r="J82" i="1"/>
  <c r="F82" i="1"/>
  <c r="C82" i="1"/>
  <c r="B82" i="1"/>
  <c r="B78" i="1"/>
  <c r="B74" i="1"/>
  <c r="B70" i="1"/>
</calcChain>
</file>

<file path=xl/sharedStrings.xml><?xml version="1.0" encoding="utf-8"?>
<sst xmlns="http://schemas.openxmlformats.org/spreadsheetml/2006/main" count="194" uniqueCount="31">
  <si>
    <r>
      <rPr>
        <b/>
        <sz val="16"/>
        <rFont val="ＭＳ 明朝"/>
        <family val="1"/>
      </rPr>
      <t>参議院名簿届出政党等の名称等及び参議院名簿登載者一覧表</t>
    </r>
  </si>
  <si>
    <t>届出番号</t>
    <rPh sb="0" eb="2">
      <t>トドケデ</t>
    </rPh>
    <rPh sb="2" eb="4">
      <t>バンゴウ</t>
    </rPh>
    <phoneticPr fontId="6"/>
  </si>
  <si>
    <t>届出年月日</t>
    <rPh sb="0" eb="2">
      <t>トドケデ</t>
    </rPh>
    <rPh sb="2" eb="5">
      <t>ネンガッピ</t>
    </rPh>
    <phoneticPr fontId="6"/>
  </si>
  <si>
    <t>ふ　り　が　な</t>
    <phoneticPr fontId="6"/>
  </si>
  <si>
    <t>ふりがな</t>
  </si>
  <si>
    <t>政党その他の政治団体の名称</t>
  </si>
  <si>
    <t>略　称</t>
    <phoneticPr fontId="6"/>
  </si>
  <si>
    <t>本部の所在地</t>
    <rPh sb="0" eb="2">
      <t>ホンブ</t>
    </rPh>
    <rPh sb="3" eb="6">
      <t>ショザイチ</t>
    </rPh>
    <phoneticPr fontId="6"/>
  </si>
  <si>
    <t>電話番号</t>
    <phoneticPr fontId="6"/>
  </si>
  <si>
    <t>ふ 　り　が 　な</t>
    <phoneticPr fontId="6"/>
  </si>
  <si>
    <t>代表者の氏名</t>
    <phoneticPr fontId="6"/>
  </si>
  <si>
    <t>参議院名簿
登載者の数</t>
    <phoneticPr fontId="6"/>
  </si>
  <si>
    <t>一のウェブサイト等のアドレス</t>
  </si>
  <si>
    <r>
      <rPr>
        <sz val="12"/>
        <rFont val="ＭＳ 明朝"/>
        <family val="1"/>
      </rPr>
      <t>参議院名簿登載者（優先的に当選人となるべき候補者を除く）</t>
    </r>
  </si>
  <si>
    <r>
      <rPr>
        <sz val="6"/>
        <rFont val="ＭＳ 明朝"/>
        <family val="1"/>
        <charset val="128"/>
      </rPr>
      <t>ふ     り     が     な</t>
    </r>
    <r>
      <rPr>
        <sz val="8"/>
        <rFont val="ＭＳ 明朝"/>
        <family val="1"/>
      </rPr>
      <t xml:space="preserve">
氏             名
（通称がある場合は、本名を（  ）内に記載）</t>
    </r>
    <phoneticPr fontId="6"/>
  </si>
  <si>
    <t>本籍の
都道府県名</t>
    <rPh sb="0" eb="2">
      <t>ホンセキ</t>
    </rPh>
    <rPh sb="4" eb="8">
      <t>トドウフケン</t>
    </rPh>
    <rPh sb="8" eb="9">
      <t>メイ</t>
    </rPh>
    <phoneticPr fontId="6"/>
  </si>
  <si>
    <t>住所の市区町村名まで
（指定都市にあっては
行政区名まで）</t>
    <phoneticPr fontId="6"/>
  </si>
  <si>
    <t>性
別</t>
    <phoneticPr fontId="6"/>
  </si>
  <si>
    <t>生年月日</t>
    <rPh sb="0" eb="2">
      <t>セイネン</t>
    </rPh>
    <rPh sb="2" eb="4">
      <t>ガッピ</t>
    </rPh>
    <phoneticPr fontId="6"/>
  </si>
  <si>
    <t>年齢</t>
  </si>
  <si>
    <t>職業</t>
    <rPh sb="0" eb="2">
      <t>ショクギョウ</t>
    </rPh>
    <phoneticPr fontId="6"/>
  </si>
  <si>
    <t>一のウェブサイト等の
アドレス</t>
    <phoneticPr fontId="6"/>
  </si>
  <si>
    <t>所属
又は
推薦
の別</t>
    <phoneticPr fontId="6"/>
  </si>
  <si>
    <t>新現
元の
区分</t>
    <phoneticPr fontId="6"/>
  </si>
  <si>
    <t>)</t>
    <phoneticPr fontId="6"/>
  </si>
  <si>
    <r>
      <rPr>
        <sz val="8.5"/>
        <rFont val="ＭＳ 明朝"/>
        <family val="1"/>
      </rPr>
      <t>性別</t>
    </r>
  </si>
  <si>
    <t>優 先 的 に 当 選 人 と な る べ き 候 補 者</t>
    <phoneticPr fontId="6"/>
  </si>
  <si>
    <r>
      <rPr>
        <sz val="8"/>
        <rFont val="ＭＳ 明朝"/>
        <family val="1"/>
        <charset val="128"/>
      </rPr>
      <t>順位</t>
    </r>
  </si>
  <si>
    <r>
      <rPr>
        <sz val="6"/>
        <color rgb="FF000000"/>
        <rFont val="ＭＳ 明朝"/>
        <family val="1"/>
        <charset val="128"/>
      </rPr>
      <t>ふ     り     が     な</t>
    </r>
    <r>
      <rPr>
        <sz val="10"/>
        <color rgb="FF000000"/>
        <rFont val="ＭＳ 明朝"/>
        <family val="1"/>
        <charset val="128"/>
      </rPr>
      <t xml:space="preserve">
</t>
    </r>
    <r>
      <rPr>
        <sz val="8"/>
        <color rgb="FF000000"/>
        <rFont val="ＭＳ 明朝"/>
        <family val="1"/>
        <charset val="128"/>
      </rPr>
      <t>氏             名
（通称がある場合は、本名を（  ） 内に記載）</t>
    </r>
    <phoneticPr fontId="6"/>
  </si>
  <si>
    <t>(</t>
    <phoneticPr fontId="6"/>
  </si>
  <si>
    <t xml:space="preserve"> 
（記載上の注意）
　・報道関係者に提供する資料とするものですので御協力願います。
　・「届出番号」の欄には記載しないで下さい。
　・「氏名」欄には通称認定申請する場合は通称を、そうでない場合は本名を記載してください。なお、通称を記載した場合には、本名を（）内に記載してください。
　・「ふりがな」はひらがなで記載してください。
　・「住所」欄については、市区町村名（指定都市については行政区名）まで記載してください。
　・「年齢」は選挙期日現在の満年齢を記載してください。
　・「職業」については、生計を立てるために日常従事する仕事を書いてください。二つ以上あるときは主な職業を一つ書いてください。
　・「一のウェブサイト等のアドレス」欄には、選挙運動のために使用する文書図画を頒布するために利用する一のウェブサイト等がある場合は、そのアドレスを記載してください。
  ・「新現元の区分」については、「現」は現職の参議院議員、「元」はかつて参議院議員となったことのある者、「新」は「現」及び「元」のいずれにも該当しないものです。</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</si>
</sst>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21" x14ac:knownFonts="1">
    <font>
      <sz val="10"/>
      <color rgb="FF000000"/>
      <name val="Times New Roman"/>
      <family val="1"/>
    </font>
    <font>
      <sz val="6"/>
      <name val="ＭＳ Ｐ明朝"/>
      <family val="1"/>
      <charset val="128"/>
    </font>
    <font>
      <b/>
      <sz val="16"/>
      <name val="ＭＳ 明朝"/>
      <family val="1"/>
      <charset val="128"/>
    </font>
    <font>
      <b/>
      <sz val="16"/>
      <name val="ＭＳ 明朝"/>
      <family val="1"/>
    </font>
    <font>
      <sz val="8.5"/>
      <name val="ＭＳ 明朝"/>
      <family val="1"/>
      <charset val="128"/>
    </font>
    <font>
      <sz val="10"/>
      <name val="ＭＳ 明朝"/>
      <family val="1"/>
    </font>
    <font>
      <sz val="6"/>
      <name val="ＭＳ Ｐゴシック"/>
      <family val="3"/>
      <charset val="128"/>
    </font>
    <font>
      <sz val="10"/>
      <name val="ＭＳ 明朝"/>
      <family val="1"/>
      <charset val="128"/>
    </font>
    <font>
      <sz val="8.5"/>
      <name val="ＭＳ 明朝"/>
      <family val="1"/>
    </font>
    <font>
      <sz val="8"/>
      <name val="ＭＳ 明朝"/>
      <family val="1"/>
      <charset val="128"/>
    </font>
    <font>
      <sz val="8"/>
      <color rgb="FF000000"/>
      <name val="ＭＳ 明朝"/>
      <family val="1"/>
      <charset val="128"/>
    </font>
    <font>
      <sz val="14"/>
      <color rgb="FF000000"/>
      <name val="ＭＳ 明朝"/>
      <family val="1"/>
      <charset val="128"/>
    </font>
    <font>
      <sz val="10"/>
      <color rgb="FF000000"/>
      <name val="ＭＳ 明朝"/>
      <family val="1"/>
      <charset val="128"/>
    </font>
    <font>
      <sz val="12"/>
      <color rgb="FF000000"/>
      <name val="ＭＳ 明朝"/>
      <family val="1"/>
      <charset val="128"/>
    </font>
    <font>
      <sz val="12"/>
      <name val="ＭＳ 明朝"/>
      <family val="1"/>
      <charset val="128"/>
    </font>
    <font>
      <sz val="12"/>
      <name val="ＭＳ 明朝"/>
      <family val="1"/>
    </font>
    <font>
      <sz val="6"/>
      <name val="ＭＳ 明朝"/>
      <family val="1"/>
      <charset val="128"/>
    </font>
    <font>
      <sz val="8"/>
      <name val="ＭＳ 明朝"/>
      <family val="1"/>
    </font>
    <font>
      <sz val="8"/>
      <color rgb="FF000000"/>
      <name val="Times New Roman"/>
      <family val="1"/>
    </font>
    <font>
      <sz val="6"/>
      <color rgb="FF000000"/>
      <name val="ＭＳ 明朝"/>
      <family val="1"/>
      <charset val="128"/>
    </font>
    <font>
      <sz val="10.5"/>
      <name val="ＭＳ 明朝"/>
      <family val="1"/>
      <charset val="128"/>
    </font>
  </fonts>
  <fills count="4">
    <fill>
      <patternFill patternType="none"/>
    </fill>
    <fill>
      <patternFill patternType="gray125"/>
    </fill>
    <fill>
      <patternFill patternType="solid">
        <fgColor rgb="FFCCECFF"/>
        <bgColor indexed="64"/>
      </patternFill>
    </fill>
    <fill>
      <patternFill patternType="solid">
        <fgColor theme="0"/>
        <bgColor indexed="64"/>
      </patternFill>
    </fill>
  </fills>
  <borders count="8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right style="thin">
        <color rgb="FF000000"/>
      </right>
      <top style="medium">
        <color indexed="64"/>
      </top>
      <bottom style="dotted">
        <color indexed="64"/>
      </bottom>
      <diagonal/>
    </border>
    <border>
      <left style="thin">
        <color rgb="FF000000"/>
      </left>
      <right style="thin">
        <color rgb="FF000000"/>
      </right>
      <top style="medium">
        <color indexed="64"/>
      </top>
      <bottom style="dotted">
        <color indexed="64"/>
      </bottom>
      <diagonal/>
    </border>
    <border>
      <left style="thin">
        <color rgb="FF000000"/>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bottom/>
      <diagonal/>
    </border>
    <border>
      <left/>
      <right style="thin">
        <color rgb="FF000000"/>
      </right>
      <top/>
      <bottom/>
      <diagonal/>
    </border>
    <border>
      <left style="thin">
        <color rgb="FF000000"/>
      </left>
      <right/>
      <top style="dotted">
        <color indexed="64"/>
      </top>
      <bottom style="thin">
        <color rgb="FF000000"/>
      </bottom>
      <diagonal/>
    </border>
    <border>
      <left/>
      <right/>
      <top style="dotted">
        <color indexed="64"/>
      </top>
      <bottom style="thin">
        <color rgb="FF000000"/>
      </bottom>
      <diagonal/>
    </border>
    <border>
      <left/>
      <right style="thin">
        <color rgb="FF000000"/>
      </right>
      <top style="dotted">
        <color indexed="64"/>
      </top>
      <bottom style="thin">
        <color rgb="FF000000"/>
      </bottom>
      <diagonal/>
    </border>
    <border>
      <left style="thin">
        <color rgb="FF000000"/>
      </left>
      <right style="thin">
        <color rgb="FF000000"/>
      </right>
      <top/>
      <bottom/>
      <diagonal/>
    </border>
    <border>
      <left/>
      <right style="medium">
        <color indexed="64"/>
      </right>
      <top style="dotted">
        <color indexed="64"/>
      </top>
      <bottom style="thin">
        <color rgb="FF000000"/>
      </bottom>
      <diagonal/>
    </border>
    <border>
      <left style="medium">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medium">
        <color indexed="64"/>
      </right>
      <top style="thin">
        <color rgb="FF000000"/>
      </top>
      <bottom/>
      <diagonal/>
    </border>
    <border>
      <left style="medium">
        <color indexed="64"/>
      </left>
      <right/>
      <top style="thin">
        <color rgb="FF000000"/>
      </top>
      <bottom style="dotted">
        <color indexed="64"/>
      </bottom>
      <diagonal/>
    </border>
    <border>
      <left/>
      <right/>
      <top style="thin">
        <color rgb="FF000000"/>
      </top>
      <bottom style="dotted">
        <color indexed="64"/>
      </bottom>
      <diagonal/>
    </border>
    <border>
      <left/>
      <right style="thin">
        <color rgb="FF000000"/>
      </right>
      <top style="thin">
        <color rgb="FF000000"/>
      </top>
      <bottom style="dotted">
        <color indexed="64"/>
      </bottom>
      <diagonal/>
    </border>
    <border>
      <left style="thin">
        <color rgb="FF000000"/>
      </left>
      <right/>
      <top style="thin">
        <color indexed="64"/>
      </top>
      <bottom style="dotted">
        <color indexed="64"/>
      </bottom>
      <diagonal/>
    </border>
    <border>
      <left/>
      <right/>
      <top style="thin">
        <color indexed="64"/>
      </top>
      <bottom style="dotted">
        <color indexed="64"/>
      </bottom>
      <diagonal/>
    </border>
    <border>
      <left/>
      <right style="thin">
        <color rgb="FF000000"/>
      </right>
      <top style="thin">
        <color indexed="64"/>
      </top>
      <bottom style="dotted">
        <color indexed="64"/>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rgb="FF000000"/>
      </right>
      <top style="dotted">
        <color indexed="64"/>
      </top>
      <bottom style="thin">
        <color indexed="64"/>
      </bottom>
      <diagonal/>
    </border>
    <border>
      <left style="thin">
        <color rgb="FF000000"/>
      </left>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rgb="FF000000"/>
      </right>
      <top/>
      <bottom style="medium">
        <color indexed="64"/>
      </bottom>
      <diagonal/>
    </border>
    <border>
      <left style="thin">
        <color rgb="FF000000"/>
      </left>
      <right/>
      <top style="thin">
        <color indexed="64"/>
      </top>
      <bottom style="medium">
        <color indexed="64"/>
      </bottom>
      <diagonal/>
    </border>
    <border>
      <left/>
      <right/>
      <top style="thin">
        <color indexed="64"/>
      </top>
      <bottom style="medium">
        <color indexed="64"/>
      </bottom>
      <diagonal/>
    </border>
    <border>
      <left/>
      <right style="thin">
        <color rgb="FF000000"/>
      </right>
      <top style="thin">
        <color indexed="64"/>
      </top>
      <bottom style="medium">
        <color indexed="64"/>
      </bottom>
      <diagonal/>
    </border>
    <border>
      <left style="thin">
        <color rgb="FF000000"/>
      </left>
      <right style="thin">
        <color rgb="FF000000"/>
      </right>
      <top/>
      <bottom style="medium">
        <color indexed="64"/>
      </bottom>
      <diagonal/>
    </border>
    <border>
      <left style="thin">
        <color rgb="FF000000"/>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top style="medium">
        <color indexed="64"/>
      </top>
      <bottom/>
      <diagonal/>
    </border>
    <border>
      <left style="thin">
        <color rgb="FF000000"/>
      </left>
      <right style="medium">
        <color indexed="64"/>
      </right>
      <top style="medium">
        <color indexed="64"/>
      </top>
      <bottom/>
      <diagonal/>
    </border>
    <border>
      <left style="medium">
        <color indexed="64"/>
      </left>
      <right/>
      <top/>
      <bottom style="thin">
        <color rgb="FF000000"/>
      </bottom>
      <diagonal/>
    </border>
    <border>
      <left/>
      <right style="thin">
        <color rgb="FF000000"/>
      </right>
      <top/>
      <bottom style="thin">
        <color rgb="FF000000"/>
      </bottom>
      <diagonal/>
    </border>
    <border>
      <left style="thin">
        <color rgb="FF000000"/>
      </left>
      <right style="medium">
        <color indexed="64"/>
      </right>
      <top/>
      <bottom style="thin">
        <color rgb="FF000000"/>
      </bottom>
      <diagonal/>
    </border>
    <border>
      <left style="medium">
        <color indexed="64"/>
      </left>
      <right/>
      <top style="thin">
        <color rgb="FF000000"/>
      </top>
      <bottom/>
      <diagonal/>
    </border>
    <border>
      <left/>
      <right style="thin">
        <color rgb="FF000000"/>
      </right>
      <top style="thin">
        <color rgb="FF000000"/>
      </top>
      <bottom/>
      <diagonal/>
    </border>
    <border>
      <left style="thin">
        <color rgb="FF000000"/>
      </left>
      <right style="medium">
        <color indexed="64"/>
      </right>
      <top style="thin">
        <color rgb="FF000000"/>
      </top>
      <bottom/>
      <diagonal/>
    </border>
    <border>
      <left style="thin">
        <color rgb="FF000000"/>
      </left>
      <right/>
      <top/>
      <bottom/>
      <diagonal/>
    </border>
    <border>
      <left style="thin">
        <color rgb="FF000000"/>
      </left>
      <right style="medium">
        <color indexed="64"/>
      </right>
      <top/>
      <bottom/>
      <diagonal/>
    </border>
    <border>
      <left style="thin">
        <color rgb="FF000000"/>
      </left>
      <right style="medium">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diagonal/>
    </border>
    <border>
      <left style="medium">
        <color indexed="64"/>
      </left>
      <right style="thin">
        <color rgb="FF000000"/>
      </right>
      <top/>
      <bottom/>
      <diagonal/>
    </border>
    <border>
      <left style="thin">
        <color rgb="FF000000"/>
      </left>
      <right style="thin">
        <color rgb="FF000000"/>
      </right>
      <top style="thin">
        <color indexed="64"/>
      </top>
      <bottom/>
      <diagonal/>
    </border>
    <border>
      <left style="thin">
        <color rgb="FF000000"/>
      </left>
      <right/>
      <top style="thin">
        <color indexed="64"/>
      </top>
      <bottom/>
      <diagonal/>
    </border>
    <border>
      <left/>
      <right style="thin">
        <color rgb="FF000000"/>
      </right>
      <top style="thin">
        <color indexed="64"/>
      </top>
      <bottom/>
      <diagonal/>
    </border>
    <border>
      <left style="thin">
        <color rgb="FF000000"/>
      </left>
      <right style="medium">
        <color indexed="64"/>
      </right>
      <top style="thin">
        <color indexed="64"/>
      </top>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style="medium">
        <color indexed="64"/>
      </bottom>
      <diagonal/>
    </border>
    <border>
      <left style="medium">
        <color indexed="64"/>
      </left>
      <right style="thin">
        <color rgb="FF000000"/>
      </right>
      <top style="medium">
        <color indexed="64"/>
      </top>
      <bottom/>
      <diagonal/>
    </border>
  </borders>
  <cellStyleXfs count="1">
    <xf numFmtId="0" fontId="0" fillId="0" borderId="0"/>
  </cellStyleXfs>
  <cellXfs count="245">
    <xf numFmtId="0" fontId="0" fillId="0" borderId="0" xfId="0"/>
    <xf numFmtId="0" fontId="0" fillId="0" borderId="0" xfId="0" applyAlignment="1">
      <alignment horizontal="left" vertical="top"/>
    </xf>
    <xf numFmtId="0" fontId="9" fillId="0" borderId="11" xfId="0" applyFont="1" applyBorder="1" applyAlignment="1">
      <alignment horizontal="distributed" vertical="center" wrapText="1" indent="1"/>
    </xf>
    <xf numFmtId="0" fontId="7" fillId="0" borderId="19" xfId="0" applyFont="1" applyBorder="1" applyAlignment="1">
      <alignment horizontal="distributed" vertical="center" wrapText="1" indent="1"/>
    </xf>
    <xf numFmtId="0" fontId="19" fillId="2" borderId="0" xfId="0" applyFont="1" applyFill="1" applyAlignment="1">
      <alignment horizontal="left" vertical="center" wrapText="1"/>
    </xf>
    <xf numFmtId="0" fontId="12" fillId="2" borderId="15" xfId="0" applyFont="1" applyFill="1" applyBorder="1" applyAlignment="1">
      <alignment horizontal="left" vertical="center" wrapText="1"/>
    </xf>
    <xf numFmtId="0" fontId="19" fillId="2" borderId="29" xfId="0" applyFont="1" applyFill="1" applyBorder="1" applyAlignment="1">
      <alignment horizontal="left" vertical="center" wrapText="1"/>
    </xf>
    <xf numFmtId="0" fontId="12" fillId="2" borderId="65" xfId="0" applyFont="1" applyFill="1" applyBorder="1" applyAlignment="1">
      <alignment horizontal="left" vertical="center" wrapText="1"/>
    </xf>
    <xf numFmtId="0" fontId="12" fillId="0" borderId="0" xfId="0" applyFont="1" applyAlignment="1">
      <alignment horizontal="left" vertical="top"/>
    </xf>
    <xf numFmtId="0" fontId="4" fillId="3" borderId="29" xfId="0" applyFont="1" applyFill="1" applyBorder="1" applyAlignment="1">
      <alignment vertical="center" wrapText="1"/>
    </xf>
    <xf numFmtId="0" fontId="4" fillId="3" borderId="65" xfId="0" applyFont="1" applyFill="1" applyBorder="1" applyAlignment="1">
      <alignment vertical="center" wrapText="1"/>
    </xf>
    <xf numFmtId="0" fontId="19" fillId="3" borderId="0" xfId="0" applyFont="1" applyFill="1" applyAlignment="1">
      <alignment horizontal="left" vertical="center" wrapText="1"/>
    </xf>
    <xf numFmtId="0" fontId="12" fillId="3" borderId="15" xfId="0" applyFont="1" applyFill="1" applyBorder="1" applyAlignment="1">
      <alignment horizontal="left" vertical="center" wrapText="1"/>
    </xf>
    <xf numFmtId="0" fontId="19" fillId="3" borderId="29" xfId="0" applyFont="1" applyFill="1" applyBorder="1" applyAlignment="1">
      <alignment horizontal="left" vertical="center" wrapText="1"/>
    </xf>
    <xf numFmtId="0" fontId="12" fillId="3" borderId="65" xfId="0" applyFont="1" applyFill="1" applyBorder="1" applyAlignment="1">
      <alignment horizontal="left" vertical="center" wrapText="1"/>
    </xf>
    <xf numFmtId="0" fontId="2" fillId="0" borderId="0" xfId="0" applyFont="1" applyAlignment="1">
      <alignment horizontal="left" vertical="top" wrapText="1" indent="18"/>
    </xf>
    <xf numFmtId="0" fontId="4" fillId="0" borderId="0" xfId="0" applyFont="1" applyAlignment="1">
      <alignment horizontal="righ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49" fontId="7" fillId="3" borderId="4" xfId="0" applyNumberFormat="1"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0" borderId="41"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43" xfId="0" applyFont="1" applyBorder="1" applyAlignment="1">
      <alignment horizontal="center" vertical="center" wrapText="1"/>
    </xf>
    <xf numFmtId="0" fontId="11" fillId="3" borderId="44" xfId="0" applyFont="1" applyFill="1" applyBorder="1" applyAlignment="1">
      <alignment horizontal="left" vertical="center" wrapText="1"/>
    </xf>
    <xf numFmtId="0" fontId="11" fillId="3" borderId="42" xfId="0" applyFont="1" applyFill="1" applyBorder="1" applyAlignment="1">
      <alignment horizontal="left" vertical="center" wrapText="1"/>
    </xf>
    <xf numFmtId="0" fontId="11" fillId="3" borderId="43" xfId="0" applyFont="1" applyFill="1" applyBorder="1" applyAlignment="1">
      <alignment horizontal="left" vertical="center" wrapText="1"/>
    </xf>
    <xf numFmtId="0" fontId="12" fillId="0" borderId="27" xfId="0" applyFont="1" applyBorder="1" applyAlignment="1">
      <alignment horizontal="distributed" vertical="center" wrapText="1" indent="1"/>
    </xf>
    <xf numFmtId="0" fontId="12" fillId="0" borderId="51" xfId="0" applyFont="1" applyBorder="1" applyAlignment="1">
      <alignment horizontal="distributed" vertical="center" wrapText="1" indent="1"/>
    </xf>
    <xf numFmtId="0" fontId="13" fillId="3" borderId="28" xfId="0" applyFont="1" applyFill="1" applyBorder="1" applyAlignment="1">
      <alignment horizontal="left" vertical="center" wrapText="1"/>
    </xf>
    <xf numFmtId="0" fontId="13" fillId="3" borderId="29" xfId="0" applyFont="1" applyFill="1" applyBorder="1" applyAlignment="1">
      <alignment horizontal="left" vertical="center" wrapText="1"/>
    </xf>
    <xf numFmtId="0" fontId="13" fillId="3" borderId="30" xfId="0" applyFont="1" applyFill="1" applyBorder="1" applyAlignment="1">
      <alignment horizontal="left" vertical="center" wrapText="1"/>
    </xf>
    <xf numFmtId="0" fontId="13" fillId="3" borderId="52" xfId="0" applyFont="1" applyFill="1" applyBorder="1" applyAlignment="1">
      <alignment horizontal="left" vertical="center" wrapText="1"/>
    </xf>
    <xf numFmtId="0" fontId="13" fillId="3" borderId="46" xfId="0" applyFont="1" applyFill="1" applyBorder="1" applyAlignment="1">
      <alignment horizontal="left" vertical="center" wrapText="1"/>
    </xf>
    <xf numFmtId="0" fontId="13" fillId="3" borderId="53" xfId="0" applyFont="1" applyFill="1" applyBorder="1" applyAlignment="1">
      <alignment horizontal="left" vertical="center" wrapText="1"/>
    </xf>
    <xf numFmtId="0" fontId="7" fillId="0" borderId="45" xfId="0" applyFont="1" applyBorder="1" applyAlignment="1">
      <alignment horizontal="center" vertical="center" wrapText="1"/>
    </xf>
    <xf numFmtId="0" fontId="7" fillId="0" borderId="46" xfId="0" applyFont="1" applyBorder="1" applyAlignment="1">
      <alignment horizontal="center" vertical="center" wrapText="1"/>
    </xf>
    <xf numFmtId="0" fontId="7" fillId="0" borderId="47" xfId="0" applyFont="1" applyBorder="1" applyAlignment="1">
      <alignment horizontal="center" vertical="center" wrapText="1"/>
    </xf>
    <xf numFmtId="0" fontId="13" fillId="3" borderId="48" xfId="0" applyFont="1" applyFill="1" applyBorder="1" applyAlignment="1">
      <alignment horizontal="left" vertical="center" wrapText="1"/>
    </xf>
    <xf numFmtId="0" fontId="13" fillId="3" borderId="49" xfId="0" applyFont="1" applyFill="1" applyBorder="1" applyAlignment="1">
      <alignment horizontal="left" vertical="center" wrapText="1"/>
    </xf>
    <xf numFmtId="0" fontId="13" fillId="3" borderId="50" xfId="0" applyFont="1" applyFill="1" applyBorder="1" applyAlignment="1">
      <alignment horizontal="left" vertical="center" wrapText="1"/>
    </xf>
    <xf numFmtId="0" fontId="12" fillId="0" borderId="21"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23" xfId="0" applyFont="1" applyBorder="1" applyAlignment="1">
      <alignment horizontal="center" vertical="center" wrapText="1"/>
    </xf>
    <xf numFmtId="0" fontId="13" fillId="3" borderId="24" xfId="0" applyFont="1" applyFill="1" applyBorder="1" applyAlignment="1">
      <alignment horizontal="left" vertical="center" wrapText="1"/>
    </xf>
    <xf numFmtId="0" fontId="13" fillId="3" borderId="25" xfId="0" applyFont="1" applyFill="1" applyBorder="1" applyAlignment="1">
      <alignment horizontal="left" vertical="center" wrapText="1"/>
    </xf>
    <xf numFmtId="0" fontId="13" fillId="3" borderId="26" xfId="0" applyFont="1" applyFill="1" applyBorder="1" applyAlignment="1">
      <alignment horizontal="left" vertical="center" wrapText="1"/>
    </xf>
    <xf numFmtId="0" fontId="12" fillId="0" borderId="37" xfId="0" applyFont="1" applyBorder="1" applyAlignment="1">
      <alignment horizontal="distributed" vertical="center" wrapText="1" indent="1"/>
    </xf>
    <xf numFmtId="0" fontId="13" fillId="3" borderId="38" xfId="0" applyFont="1" applyFill="1" applyBorder="1" applyAlignment="1">
      <alignment horizontal="left" vertical="center" wrapText="1"/>
    </xf>
    <xf numFmtId="0" fontId="13" fillId="3" borderId="39" xfId="0" applyFont="1" applyFill="1" applyBorder="1" applyAlignment="1">
      <alignment horizontal="left" vertical="center" wrapText="1"/>
    </xf>
    <xf numFmtId="0" fontId="13" fillId="3" borderId="40" xfId="0" applyFont="1" applyFill="1" applyBorder="1" applyAlignment="1">
      <alignment horizontal="left" vertical="center" wrapText="1"/>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9" fillId="0" borderId="33" xfId="0" applyFont="1" applyBorder="1" applyAlignment="1">
      <alignment horizontal="center" vertical="center"/>
    </xf>
    <xf numFmtId="0" fontId="12" fillId="3" borderId="34" xfId="0" applyFont="1" applyFill="1" applyBorder="1" applyAlignment="1">
      <alignment horizontal="left" vertical="center" wrapText="1"/>
    </xf>
    <xf numFmtId="0" fontId="12" fillId="3" borderId="35" xfId="0" applyFont="1" applyFill="1" applyBorder="1" applyAlignment="1">
      <alignment horizontal="left" vertical="center" wrapText="1"/>
    </xf>
    <xf numFmtId="0" fontId="12" fillId="3" borderId="36" xfId="0" applyFont="1" applyFill="1" applyBorder="1" applyAlignment="1">
      <alignment horizontal="left" vertical="center" wrapText="1"/>
    </xf>
    <xf numFmtId="0" fontId="8" fillId="0" borderId="0" xfId="0" applyFont="1" applyAlignment="1">
      <alignment horizontal="left" vertical="top" wrapText="1"/>
    </xf>
    <xf numFmtId="0" fontId="4" fillId="0" borderId="0" xfId="0" applyFont="1" applyAlignment="1">
      <alignment horizontal="left" vertical="top"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10" fillId="3" borderId="9" xfId="0" applyFont="1" applyFill="1" applyBorder="1" applyAlignment="1">
      <alignment horizontal="left" vertical="center" wrapText="1"/>
    </xf>
    <xf numFmtId="0" fontId="10" fillId="3" borderId="7" xfId="0" applyFont="1" applyFill="1" applyBorder="1" applyAlignment="1">
      <alignment horizontal="left" vertical="center" wrapText="1"/>
    </xf>
    <xf numFmtId="0" fontId="10" fillId="3" borderId="10" xfId="0" applyFont="1" applyFill="1" applyBorder="1" applyAlignment="1">
      <alignment horizontal="left" vertical="center" wrapText="1"/>
    </xf>
    <xf numFmtId="0" fontId="10" fillId="3" borderId="12" xfId="0" applyFont="1" applyFill="1" applyBorder="1" applyAlignment="1">
      <alignment horizontal="left" vertical="center" wrapText="1"/>
    </xf>
    <xf numFmtId="0" fontId="10" fillId="3" borderId="13" xfId="0" applyFont="1" applyFill="1" applyBorder="1" applyAlignment="1">
      <alignment horizontal="left" vertical="center" wrapText="1"/>
    </xf>
    <xf numFmtId="0" fontId="7" fillId="0" borderId="14" xfId="0" applyFont="1" applyBorder="1" applyAlignment="1">
      <alignment horizontal="center" vertical="center" wrapText="1"/>
    </xf>
    <xf numFmtId="0" fontId="7" fillId="0" borderId="0" xfId="0" applyFont="1" applyAlignment="1">
      <alignment horizontal="center" vertical="center" wrapText="1"/>
    </xf>
    <xf numFmtId="0" fontId="7" fillId="0" borderId="15" xfId="0" applyFont="1" applyBorder="1" applyAlignment="1">
      <alignment horizontal="center" vertical="center" wrapText="1"/>
    </xf>
    <xf numFmtId="0" fontId="11" fillId="3" borderId="16" xfId="0" applyFont="1" applyFill="1" applyBorder="1" applyAlignment="1">
      <alignment horizontal="left" vertical="center" wrapText="1"/>
    </xf>
    <xf numFmtId="0" fontId="11" fillId="3" borderId="17" xfId="0" applyFont="1" applyFill="1" applyBorder="1" applyAlignment="1">
      <alignment horizontal="left" vertical="center" wrapText="1"/>
    </xf>
    <xf numFmtId="0" fontId="11" fillId="3" borderId="18" xfId="0" applyFont="1" applyFill="1" applyBorder="1" applyAlignment="1">
      <alignment horizontal="left" vertical="center" wrapText="1"/>
    </xf>
    <xf numFmtId="0" fontId="11" fillId="3" borderId="20" xfId="0" applyFont="1" applyFill="1" applyBorder="1" applyAlignment="1">
      <alignment horizontal="left" vertical="center" wrapText="1"/>
    </xf>
    <xf numFmtId="0" fontId="17" fillId="0" borderId="60" xfId="0" applyFont="1" applyBorder="1" applyAlignment="1">
      <alignment horizontal="distributed" vertical="center" wrapText="1" indent="1"/>
    </xf>
    <xf numFmtId="0" fontId="17" fillId="0" borderId="63" xfId="0" applyFont="1" applyBorder="1" applyAlignment="1">
      <alignment horizontal="distributed" vertical="center" wrapText="1" indent="1"/>
    </xf>
    <xf numFmtId="0" fontId="16" fillId="3" borderId="64" xfId="0" applyFont="1" applyFill="1" applyBorder="1" applyAlignment="1">
      <alignment horizontal="left" vertical="center" wrapText="1"/>
    </xf>
    <xf numFmtId="0" fontId="16" fillId="3" borderId="29" xfId="0" applyFont="1" applyFill="1" applyBorder="1" applyAlignment="1">
      <alignment horizontal="left" vertical="center" wrapText="1"/>
    </xf>
    <xf numFmtId="0" fontId="9" fillId="3" borderId="27" xfId="0" applyFont="1" applyFill="1" applyBorder="1" applyAlignment="1">
      <alignment horizontal="left" vertical="center" wrapText="1"/>
    </xf>
    <xf numFmtId="0" fontId="9" fillId="3" borderId="19" xfId="0" applyFont="1" applyFill="1" applyBorder="1" applyAlignment="1">
      <alignment horizontal="left" vertical="center" wrapText="1"/>
    </xf>
    <xf numFmtId="0" fontId="9" fillId="3" borderId="37" xfId="0" applyFont="1" applyFill="1" applyBorder="1" applyAlignment="1">
      <alignment horizontal="left" vertical="center" wrapText="1"/>
    </xf>
    <xf numFmtId="0" fontId="9" fillId="3" borderId="28" xfId="0" applyFont="1" applyFill="1" applyBorder="1" applyAlignment="1">
      <alignment horizontal="left" vertical="center" wrapText="1"/>
    </xf>
    <xf numFmtId="0" fontId="9" fillId="3" borderId="67" xfId="0" applyFont="1" applyFill="1" applyBorder="1" applyAlignment="1">
      <alignment horizontal="left" vertical="center" wrapText="1"/>
    </xf>
    <xf numFmtId="0" fontId="9" fillId="3" borderId="38" xfId="0" applyFont="1" applyFill="1" applyBorder="1" applyAlignment="1">
      <alignment horizontal="left" vertical="center" wrapText="1"/>
    </xf>
    <xf numFmtId="0" fontId="9" fillId="3" borderId="28" xfId="0" applyFont="1" applyFill="1" applyBorder="1" applyAlignment="1">
      <alignment horizontal="center" vertical="center" wrapText="1"/>
    </xf>
    <xf numFmtId="0" fontId="9" fillId="3" borderId="67" xfId="0" applyFont="1" applyFill="1" applyBorder="1" applyAlignment="1">
      <alignment horizontal="center" vertical="center" wrapText="1"/>
    </xf>
    <xf numFmtId="0" fontId="9" fillId="3" borderId="38" xfId="0" applyFont="1" applyFill="1" applyBorder="1" applyAlignment="1">
      <alignment horizontal="center" vertical="center" wrapText="1"/>
    </xf>
    <xf numFmtId="176" fontId="9" fillId="3" borderId="27" xfId="0" applyNumberFormat="1" applyFont="1" applyFill="1" applyBorder="1" applyAlignment="1">
      <alignment horizontal="center" vertical="center" shrinkToFit="1"/>
    </xf>
    <xf numFmtId="176" fontId="9" fillId="3" borderId="19" xfId="0" applyNumberFormat="1" applyFont="1" applyFill="1" applyBorder="1" applyAlignment="1">
      <alignment horizontal="center" vertical="center" shrinkToFit="1"/>
    </xf>
    <xf numFmtId="176" fontId="9" fillId="3" borderId="37" xfId="0" applyNumberFormat="1" applyFont="1" applyFill="1" applyBorder="1" applyAlignment="1">
      <alignment horizontal="center" vertical="center" shrinkToFit="1"/>
    </xf>
    <xf numFmtId="0" fontId="10" fillId="3" borderId="28" xfId="0" applyFont="1" applyFill="1" applyBorder="1" applyAlignment="1">
      <alignment horizontal="center" vertical="center" wrapText="1"/>
    </xf>
    <xf numFmtId="0" fontId="10" fillId="3" borderId="67" xfId="0" applyFont="1" applyFill="1" applyBorder="1" applyAlignment="1">
      <alignment horizontal="center" vertical="center" wrapText="1"/>
    </xf>
    <xf numFmtId="0" fontId="10" fillId="3" borderId="38" xfId="0" applyFont="1" applyFill="1" applyBorder="1" applyAlignment="1">
      <alignment horizontal="center" vertical="center" wrapText="1"/>
    </xf>
    <xf numFmtId="0" fontId="10" fillId="3" borderId="27" xfId="0" applyFont="1" applyFill="1" applyBorder="1" applyAlignment="1">
      <alignment horizontal="left" vertical="center" wrapText="1"/>
    </xf>
    <xf numFmtId="0" fontId="10" fillId="3" borderId="19" xfId="0" applyFont="1" applyFill="1" applyBorder="1" applyAlignment="1">
      <alignment horizontal="left" vertical="center" wrapText="1"/>
    </xf>
    <xf numFmtId="0" fontId="10" fillId="3" borderId="37" xfId="0" applyFont="1" applyFill="1" applyBorder="1" applyAlignment="1">
      <alignment horizontal="left" vertical="center" wrapText="1"/>
    </xf>
    <xf numFmtId="0" fontId="18" fillId="3" borderId="28" xfId="0" applyFont="1" applyFill="1" applyBorder="1" applyAlignment="1">
      <alignment horizontal="left" vertical="center" wrapText="1"/>
    </xf>
    <xf numFmtId="0" fontId="18" fillId="3" borderId="65" xfId="0" applyFont="1" applyFill="1" applyBorder="1" applyAlignment="1">
      <alignment horizontal="left" vertical="center" wrapText="1"/>
    </xf>
    <xf numFmtId="0" fontId="18" fillId="3" borderId="67" xfId="0" applyFont="1" applyFill="1" applyBorder="1" applyAlignment="1">
      <alignment horizontal="left" vertical="center" wrapText="1"/>
    </xf>
    <xf numFmtId="0" fontId="18" fillId="3" borderId="15" xfId="0" applyFont="1" applyFill="1" applyBorder="1" applyAlignment="1">
      <alignment horizontal="left" vertical="center" wrapText="1"/>
    </xf>
    <xf numFmtId="0" fontId="18" fillId="3" borderId="38" xfId="0" applyFont="1" applyFill="1" applyBorder="1" applyAlignment="1">
      <alignment horizontal="left" vertical="center" wrapText="1"/>
    </xf>
    <xf numFmtId="0" fontId="18" fillId="3" borderId="62" xfId="0" applyFont="1" applyFill="1" applyBorder="1" applyAlignment="1">
      <alignment horizontal="left" vertical="center" wrapText="1"/>
    </xf>
    <xf numFmtId="0" fontId="14" fillId="0" borderId="54" xfId="0" applyFont="1" applyBorder="1" applyAlignment="1">
      <alignment horizontal="center" vertical="center" wrapText="1"/>
    </xf>
    <xf numFmtId="0" fontId="14" fillId="0" borderId="55" xfId="0" applyFont="1" applyBorder="1" applyAlignment="1">
      <alignment horizontal="center" vertical="center" wrapText="1"/>
    </xf>
    <xf numFmtId="0" fontId="14" fillId="0" borderId="56" xfId="0" applyFont="1" applyBorder="1" applyAlignment="1">
      <alignment horizontal="center" vertical="center" wrapText="1"/>
    </xf>
    <xf numFmtId="0" fontId="9" fillId="0" borderId="54" xfId="0" applyFont="1" applyBorder="1" applyAlignment="1">
      <alignment horizontal="center" vertical="center" wrapText="1"/>
    </xf>
    <xf numFmtId="0" fontId="18" fillId="0" borderId="55" xfId="0" applyFont="1" applyBorder="1" applyAlignment="1">
      <alignment horizontal="center" vertical="center" wrapText="1"/>
    </xf>
    <xf numFmtId="0" fontId="18" fillId="0" borderId="57" xfId="0" applyFont="1" applyBorder="1" applyAlignment="1">
      <alignment horizontal="center" vertical="center" wrapText="1"/>
    </xf>
    <xf numFmtId="0" fontId="18" fillId="0" borderId="61" xfId="0" applyFont="1" applyBorder="1" applyAlignment="1">
      <alignment horizontal="center" vertical="center" wrapText="1"/>
    </xf>
    <xf numFmtId="0" fontId="18" fillId="0" borderId="39" xfId="0" applyFont="1" applyBorder="1" applyAlignment="1">
      <alignment horizontal="center" vertical="center" wrapText="1"/>
    </xf>
    <xf numFmtId="0" fontId="18" fillId="0" borderId="62" xfId="0" applyFont="1" applyBorder="1" applyAlignment="1">
      <alignment horizontal="center" vertical="center" wrapText="1"/>
    </xf>
    <xf numFmtId="0" fontId="10" fillId="0" borderId="58" xfId="0" applyFont="1" applyBorder="1" applyAlignment="1">
      <alignment horizontal="center" vertical="center" wrapText="1"/>
    </xf>
    <xf numFmtId="0" fontId="10" fillId="0" borderId="37" xfId="0" applyFont="1" applyBorder="1" applyAlignment="1">
      <alignment horizontal="center" vertical="center" wrapText="1"/>
    </xf>
    <xf numFmtId="0" fontId="17" fillId="0" borderId="59"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58"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59" xfId="0" applyFont="1" applyBorder="1" applyAlignment="1">
      <alignment horizontal="center" vertical="center" wrapText="1"/>
    </xf>
    <xf numFmtId="0" fontId="9" fillId="0" borderId="57" xfId="0" applyFont="1" applyBorder="1" applyAlignment="1">
      <alignment horizontal="center" vertical="center" wrapText="1"/>
    </xf>
    <xf numFmtId="0" fontId="9" fillId="0" borderId="62" xfId="0" applyFont="1" applyBorder="1" applyAlignment="1">
      <alignment horizontal="center" vertical="center" wrapText="1"/>
    </xf>
    <xf numFmtId="0" fontId="17" fillId="0" borderId="59" xfId="0" applyFont="1" applyBorder="1" applyAlignment="1">
      <alignment horizontal="distributed" vertical="center" wrapText="1" indent="1"/>
    </xf>
    <xf numFmtId="0" fontId="9" fillId="0" borderId="38" xfId="0" applyFont="1" applyBorder="1" applyAlignment="1">
      <alignment horizontal="distributed" vertical="center" wrapText="1" indent="1"/>
    </xf>
    <xf numFmtId="0" fontId="9" fillId="3" borderId="66" xfId="0" applyFont="1" applyFill="1" applyBorder="1" applyAlignment="1">
      <alignment horizontal="center" vertical="center" wrapText="1"/>
    </xf>
    <xf numFmtId="0" fontId="9" fillId="3" borderId="68" xfId="0" applyFont="1" applyFill="1" applyBorder="1" applyAlignment="1">
      <alignment horizontal="center" vertical="center" wrapText="1"/>
    </xf>
    <xf numFmtId="0" fontId="9" fillId="3" borderId="63" xfId="0" applyFont="1" applyFill="1" applyBorder="1" applyAlignment="1">
      <alignment horizontal="center" vertical="center" wrapText="1"/>
    </xf>
    <xf numFmtId="0" fontId="14" fillId="3" borderId="14" xfId="0" applyFont="1" applyFill="1" applyBorder="1" applyAlignment="1">
      <alignment horizontal="left" vertical="center" wrapText="1"/>
    </xf>
    <xf numFmtId="0" fontId="14" fillId="3" borderId="0" xfId="0" applyFont="1" applyFill="1" applyAlignment="1">
      <alignment horizontal="left" vertical="center" wrapText="1"/>
    </xf>
    <xf numFmtId="0" fontId="14" fillId="3" borderId="61" xfId="0" applyFont="1" applyFill="1" applyBorder="1" applyAlignment="1">
      <alignment horizontal="left" vertical="center" wrapText="1"/>
    </xf>
    <xf numFmtId="0" fontId="14" fillId="3" borderId="39" xfId="0" applyFont="1" applyFill="1" applyBorder="1" applyAlignment="1">
      <alignment horizontal="left" vertical="center" wrapText="1"/>
    </xf>
    <xf numFmtId="0" fontId="4" fillId="3" borderId="0" xfId="0" applyFont="1" applyFill="1" applyAlignment="1">
      <alignment horizontal="center" vertical="center" wrapText="1"/>
    </xf>
    <xf numFmtId="0" fontId="4" fillId="3" borderId="39"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62" xfId="0" applyFont="1" applyFill="1" applyBorder="1" applyAlignment="1">
      <alignment horizontal="center" vertical="center" wrapText="1"/>
    </xf>
    <xf numFmtId="0" fontId="4" fillId="0" borderId="0" xfId="0" applyFont="1" applyAlignment="1">
      <alignment horizontal="center" vertical="top" wrapText="1"/>
    </xf>
    <xf numFmtId="0" fontId="10" fillId="3" borderId="52" xfId="0" applyFont="1" applyFill="1" applyBorder="1" applyAlignment="1">
      <alignment horizontal="center" vertical="center" wrapText="1"/>
    </xf>
    <xf numFmtId="0" fontId="10" fillId="3" borderId="51" xfId="0" applyFont="1" applyFill="1" applyBorder="1" applyAlignment="1">
      <alignment horizontal="left" vertical="center" wrapText="1"/>
    </xf>
    <xf numFmtId="0" fontId="18" fillId="3" borderId="52" xfId="0" applyFont="1" applyFill="1" applyBorder="1" applyAlignment="1">
      <alignment horizontal="left" vertical="center" wrapText="1"/>
    </xf>
    <xf numFmtId="0" fontId="18" fillId="3" borderId="47" xfId="0" applyFont="1" applyFill="1" applyBorder="1" applyAlignment="1">
      <alignment horizontal="left" vertical="center" wrapText="1"/>
    </xf>
    <xf numFmtId="0" fontId="9" fillId="3" borderId="52" xfId="0" applyFont="1" applyFill="1" applyBorder="1" applyAlignment="1">
      <alignment horizontal="center" vertical="center" wrapText="1"/>
    </xf>
    <xf numFmtId="0" fontId="9" fillId="3" borderId="69" xfId="0" applyFont="1" applyFill="1" applyBorder="1" applyAlignment="1">
      <alignment horizontal="center" vertical="center" wrapText="1"/>
    </xf>
    <xf numFmtId="0" fontId="14" fillId="3" borderId="45" xfId="0" applyFont="1" applyFill="1" applyBorder="1" applyAlignment="1">
      <alignment horizontal="left" vertical="center" wrapText="1"/>
    </xf>
    <xf numFmtId="0" fontId="14" fillId="3" borderId="46" xfId="0" applyFont="1" applyFill="1" applyBorder="1" applyAlignment="1">
      <alignment horizontal="left" vertical="center" wrapText="1"/>
    </xf>
    <xf numFmtId="0" fontId="4" fillId="3" borderId="46" xfId="0" applyFont="1" applyFill="1" applyBorder="1" applyAlignment="1">
      <alignment horizontal="center" vertical="center" wrapText="1"/>
    </xf>
    <xf numFmtId="0" fontId="4" fillId="3" borderId="47" xfId="0" applyFont="1" applyFill="1" applyBorder="1" applyAlignment="1">
      <alignment horizontal="center" vertical="center" wrapText="1"/>
    </xf>
    <xf numFmtId="0" fontId="9" fillId="3" borderId="51" xfId="0" applyFont="1" applyFill="1" applyBorder="1" applyAlignment="1">
      <alignment horizontal="left" vertical="center" wrapText="1"/>
    </xf>
    <xf numFmtId="0" fontId="9" fillId="3" borderId="52" xfId="0" applyFont="1" applyFill="1" applyBorder="1" applyAlignment="1">
      <alignment horizontal="left" vertical="center" wrapText="1"/>
    </xf>
    <xf numFmtId="176" fontId="9" fillId="3" borderId="51" xfId="0" applyNumberFormat="1" applyFont="1" applyFill="1" applyBorder="1" applyAlignment="1">
      <alignment horizontal="center" vertical="center" shrinkToFit="1"/>
    </xf>
    <xf numFmtId="0" fontId="4" fillId="0" borderId="59"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37" xfId="0" applyFont="1" applyBorder="1" applyAlignment="1">
      <alignment horizontal="center" vertical="center" wrapText="1"/>
    </xf>
    <xf numFmtId="0" fontId="17" fillId="0" borderId="75" xfId="0" applyFont="1" applyBorder="1" applyAlignment="1">
      <alignment horizontal="distributed" vertical="center" wrapText="1" indent="1"/>
    </xf>
    <xf numFmtId="0" fontId="17" fillId="0" borderId="77" xfId="0" applyFont="1" applyBorder="1" applyAlignment="1">
      <alignment horizontal="distributed" vertical="center" wrapText="1" indent="1"/>
    </xf>
    <xf numFmtId="0" fontId="20" fillId="3" borderId="79" xfId="0" applyFont="1" applyFill="1" applyBorder="1" applyAlignment="1">
      <alignment horizontal="center" vertical="center" wrapText="1"/>
    </xf>
    <xf numFmtId="0" fontId="20" fillId="3" borderId="73" xfId="0" applyFont="1" applyFill="1" applyBorder="1" applyAlignment="1">
      <alignment horizontal="center" vertical="center" wrapText="1"/>
    </xf>
    <xf numFmtId="0" fontId="20" fillId="3" borderId="78" xfId="0" applyFont="1" applyFill="1" applyBorder="1" applyAlignment="1">
      <alignment horizontal="center" vertical="center" wrapText="1"/>
    </xf>
    <xf numFmtId="0" fontId="19" fillId="3" borderId="28" xfId="0" applyFont="1" applyFill="1" applyBorder="1" applyAlignment="1">
      <alignment horizontal="left" vertical="center" wrapText="1"/>
    </xf>
    <xf numFmtId="0" fontId="19" fillId="3" borderId="29" xfId="0" applyFont="1" applyFill="1" applyBorder="1" applyAlignment="1">
      <alignment horizontal="left" vertical="center" wrapText="1"/>
    </xf>
    <xf numFmtId="0" fontId="13" fillId="0" borderId="70" xfId="0" applyFont="1" applyBorder="1" applyAlignment="1">
      <alignment horizontal="center" vertical="center" wrapText="1"/>
    </xf>
    <xf numFmtId="0" fontId="13" fillId="0" borderId="71" xfId="0" applyFont="1" applyBorder="1" applyAlignment="1">
      <alignment horizontal="center" vertical="center" wrapText="1"/>
    </xf>
    <xf numFmtId="0" fontId="13" fillId="0" borderId="0" xfId="0" applyFont="1" applyAlignment="1">
      <alignment horizontal="center" vertical="center" wrapText="1"/>
    </xf>
    <xf numFmtId="0" fontId="13" fillId="0" borderId="72" xfId="0" applyFont="1" applyBorder="1" applyAlignment="1">
      <alignment horizontal="center" vertical="center" wrapText="1"/>
    </xf>
    <xf numFmtId="0" fontId="17" fillId="0" borderId="73" xfId="0" applyFont="1" applyBorder="1" applyAlignment="1">
      <alignment horizontal="center" vertical="center" wrapText="1"/>
    </xf>
    <xf numFmtId="0" fontId="9" fillId="0" borderId="78" xfId="0" applyFont="1" applyBorder="1" applyAlignment="1">
      <alignment horizontal="center" vertical="center" wrapText="1"/>
    </xf>
    <xf numFmtId="0" fontId="12" fillId="0" borderId="67" xfId="0" applyFont="1" applyBorder="1" applyAlignment="1">
      <alignment horizontal="center" vertical="top" wrapText="1"/>
    </xf>
    <xf numFmtId="0" fontId="12" fillId="0" borderId="0" xfId="0" applyFont="1" applyAlignment="1">
      <alignment horizontal="center" vertical="top" wrapText="1"/>
    </xf>
    <xf numFmtId="0" fontId="12" fillId="0" borderId="15" xfId="0" applyFont="1" applyBorder="1" applyAlignment="1">
      <alignment horizontal="center" vertical="top" wrapText="1"/>
    </xf>
    <xf numFmtId="0" fontId="12" fillId="0" borderId="38" xfId="0" applyFont="1" applyBorder="1" applyAlignment="1">
      <alignment horizontal="center" vertical="top" wrapText="1"/>
    </xf>
    <xf numFmtId="0" fontId="12" fillId="0" borderId="39" xfId="0" applyFont="1" applyBorder="1" applyAlignment="1">
      <alignment horizontal="center" vertical="top" wrapText="1"/>
    </xf>
    <xf numFmtId="0" fontId="12" fillId="0" borderId="62" xfId="0" applyFont="1" applyBorder="1" applyAlignment="1">
      <alignment horizontal="center" vertical="top" wrapText="1"/>
    </xf>
    <xf numFmtId="0" fontId="10" fillId="0" borderId="74" xfId="0" applyFont="1" applyBorder="1" applyAlignment="1">
      <alignment horizontal="center" vertical="center" wrapText="1"/>
    </xf>
    <xf numFmtId="0" fontId="4" fillId="0" borderId="67" xfId="0" applyFont="1" applyBorder="1" applyAlignment="1">
      <alignment horizontal="center" vertical="center" wrapText="1"/>
    </xf>
    <xf numFmtId="0" fontId="4" fillId="0" borderId="19" xfId="0" applyFont="1" applyBorder="1" applyAlignment="1">
      <alignment horizontal="center" vertical="center" wrapText="1"/>
    </xf>
    <xf numFmtId="0" fontId="9" fillId="0" borderId="74" xfId="0" applyFont="1" applyBorder="1" applyAlignment="1">
      <alignment horizontal="center" vertical="center" wrapText="1"/>
    </xf>
    <xf numFmtId="0" fontId="9" fillId="0" borderId="75" xfId="0" applyFont="1" applyBorder="1" applyAlignment="1">
      <alignment horizontal="center" vertical="center" wrapText="1"/>
    </xf>
    <xf numFmtId="0" fontId="9" fillId="0" borderId="76" xfId="0" applyFont="1" applyBorder="1" applyAlignment="1">
      <alignment horizontal="center" vertical="center" wrapText="1"/>
    </xf>
    <xf numFmtId="0" fontId="13" fillId="3" borderId="67" xfId="0" applyFont="1" applyFill="1" applyBorder="1" applyAlignment="1">
      <alignment horizontal="left" vertical="center" wrapText="1"/>
    </xf>
    <xf numFmtId="0" fontId="13" fillId="3" borderId="0" xfId="0" applyFont="1" applyFill="1" applyAlignment="1">
      <alignment horizontal="left" vertical="center" wrapText="1"/>
    </xf>
    <xf numFmtId="176" fontId="9" fillId="2" borderId="19" xfId="0" applyNumberFormat="1" applyFont="1" applyFill="1" applyBorder="1" applyAlignment="1">
      <alignment horizontal="center" vertical="center" shrinkToFit="1"/>
    </xf>
    <xf numFmtId="176" fontId="9" fillId="2" borderId="37" xfId="0" applyNumberFormat="1" applyFont="1" applyFill="1" applyBorder="1" applyAlignment="1">
      <alignment horizontal="center" vertical="center" shrinkToFit="1"/>
    </xf>
    <xf numFmtId="0" fontId="10" fillId="2" borderId="6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9" xfId="0" applyFont="1" applyFill="1" applyBorder="1" applyAlignment="1">
      <alignment horizontal="left" vertical="center" wrapText="1"/>
    </xf>
    <xf numFmtId="0" fontId="10" fillId="2" borderId="37" xfId="0" applyFont="1" applyFill="1" applyBorder="1" applyAlignment="1">
      <alignment horizontal="left" vertical="center" wrapText="1"/>
    </xf>
    <xf numFmtId="0" fontId="18" fillId="2" borderId="67" xfId="0" applyFont="1" applyFill="1" applyBorder="1" applyAlignment="1">
      <alignment horizontal="left" vertical="center" wrapText="1"/>
    </xf>
    <xf numFmtId="0" fontId="18" fillId="2" borderId="15" xfId="0" applyFont="1" applyFill="1" applyBorder="1" applyAlignment="1">
      <alignment horizontal="left" vertical="center" wrapText="1"/>
    </xf>
    <xf numFmtId="0" fontId="18" fillId="2" borderId="38" xfId="0" applyFont="1" applyFill="1" applyBorder="1" applyAlignment="1">
      <alignment horizontal="left" vertical="center" wrapText="1"/>
    </xf>
    <xf numFmtId="0" fontId="18" fillId="2" borderId="62" xfId="0" applyFont="1" applyFill="1" applyBorder="1" applyAlignment="1">
      <alignment horizontal="left" vertical="center" wrapText="1"/>
    </xf>
    <xf numFmtId="0" fontId="9" fillId="2" borderId="67" xfId="0" applyFont="1" applyFill="1" applyBorder="1" applyAlignment="1">
      <alignment horizontal="center" vertical="center" wrapText="1"/>
    </xf>
    <xf numFmtId="0" fontId="9" fillId="2" borderId="38" xfId="0" applyFont="1" applyFill="1" applyBorder="1" applyAlignment="1">
      <alignment horizontal="center" vertical="center" wrapText="1"/>
    </xf>
    <xf numFmtId="0" fontId="9" fillId="2" borderId="68" xfId="0" applyFont="1" applyFill="1" applyBorder="1" applyAlignment="1">
      <alignment horizontal="center" vertical="center" wrapText="1"/>
    </xf>
    <xf numFmtId="0" fontId="9" fillId="2" borderId="63" xfId="0" applyFont="1" applyFill="1" applyBorder="1" applyAlignment="1">
      <alignment horizontal="center" vertical="center" wrapText="1"/>
    </xf>
    <xf numFmtId="0" fontId="20" fillId="2" borderId="73" xfId="0" applyFont="1" applyFill="1" applyBorder="1" applyAlignment="1">
      <alignment horizontal="center" vertical="center" wrapText="1"/>
    </xf>
    <xf numFmtId="0" fontId="20" fillId="2" borderId="78" xfId="0" applyFont="1" applyFill="1" applyBorder="1" applyAlignment="1">
      <alignment horizontal="center" vertical="center" wrapText="1"/>
    </xf>
    <xf numFmtId="0" fontId="19" fillId="2" borderId="67" xfId="0" applyFont="1" applyFill="1" applyBorder="1" applyAlignment="1">
      <alignment horizontal="left" vertical="center" wrapText="1"/>
    </xf>
    <xf numFmtId="0" fontId="19" fillId="2" borderId="0" xfId="0" applyFont="1" applyFill="1" applyAlignment="1">
      <alignment horizontal="left" vertical="center" wrapText="1"/>
    </xf>
    <xf numFmtId="0" fontId="9" fillId="2" borderId="19" xfId="0" applyFont="1" applyFill="1" applyBorder="1" applyAlignment="1">
      <alignment horizontal="left" vertical="center" wrapText="1"/>
    </xf>
    <xf numFmtId="0" fontId="9" fillId="2" borderId="37" xfId="0" applyFont="1" applyFill="1" applyBorder="1" applyAlignment="1">
      <alignment horizontal="left" vertical="center" wrapText="1"/>
    </xf>
    <xf numFmtId="0" fontId="9" fillId="2" borderId="67" xfId="0" applyFont="1" applyFill="1" applyBorder="1" applyAlignment="1">
      <alignment horizontal="left" vertical="center" wrapText="1"/>
    </xf>
    <xf numFmtId="0" fontId="9" fillId="2" borderId="38" xfId="0" applyFont="1" applyFill="1" applyBorder="1" applyAlignment="1">
      <alignment horizontal="left" vertical="center" wrapText="1"/>
    </xf>
    <xf numFmtId="0" fontId="13" fillId="2" borderId="67" xfId="0" applyFont="1" applyFill="1" applyBorder="1" applyAlignment="1">
      <alignment horizontal="left" vertical="center" wrapText="1"/>
    </xf>
    <xf numFmtId="0" fontId="13" fillId="2" borderId="0" xfId="0" applyFont="1" applyFill="1" applyAlignment="1">
      <alignment horizontal="left" vertical="center" wrapText="1"/>
    </xf>
    <xf numFmtId="0" fontId="13" fillId="2" borderId="38" xfId="0" applyFont="1" applyFill="1" applyBorder="1" applyAlignment="1">
      <alignment horizontal="left" vertical="center" wrapText="1"/>
    </xf>
    <xf numFmtId="0" fontId="13" fillId="2" borderId="39" xfId="0" applyFont="1" applyFill="1" applyBorder="1" applyAlignment="1">
      <alignment horizontal="left" vertical="center" wrapText="1"/>
    </xf>
    <xf numFmtId="0" fontId="4" fillId="2" borderId="0" xfId="0" applyFont="1" applyFill="1" applyAlignment="1">
      <alignment horizontal="center" vertical="center" wrapText="1"/>
    </xf>
    <xf numFmtId="0" fontId="4" fillId="2" borderId="39"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62" xfId="0" applyFont="1" applyFill="1" applyBorder="1" applyAlignment="1">
      <alignment horizontal="center" vertical="center" wrapText="1"/>
    </xf>
    <xf numFmtId="0" fontId="20" fillId="3" borderId="80" xfId="0" applyFont="1" applyFill="1" applyBorder="1" applyAlignment="1">
      <alignment horizontal="center" vertical="center" wrapText="1"/>
    </xf>
    <xf numFmtId="0" fontId="8" fillId="0" borderId="46" xfId="0" applyFont="1" applyBorder="1" applyAlignment="1">
      <alignment horizontal="left" vertical="top" wrapText="1"/>
    </xf>
    <xf numFmtId="0" fontId="4" fillId="0" borderId="46" xfId="0" applyFont="1" applyBorder="1" applyAlignment="1">
      <alignment horizontal="center" vertical="top" wrapText="1"/>
    </xf>
    <xf numFmtId="0" fontId="17" fillId="0" borderId="81" xfId="0" applyFont="1" applyBorder="1" applyAlignment="1">
      <alignment horizontal="center" vertical="center" wrapText="1"/>
    </xf>
    <xf numFmtId="0" fontId="12" fillId="0" borderId="59" xfId="0" applyFont="1" applyBorder="1" applyAlignment="1">
      <alignment horizontal="center" vertical="top" wrapText="1"/>
    </xf>
    <xf numFmtId="0" fontId="12" fillId="0" borderId="55" xfId="0" applyFont="1" applyBorder="1" applyAlignment="1">
      <alignment horizontal="center" vertical="top" wrapText="1"/>
    </xf>
    <xf numFmtId="0" fontId="12" fillId="0" borderId="57" xfId="0" applyFont="1" applyBorder="1" applyAlignment="1">
      <alignment horizontal="center" vertical="top" wrapText="1"/>
    </xf>
    <xf numFmtId="176" fontId="9" fillId="2" borderId="27" xfId="0" applyNumberFormat="1" applyFont="1" applyFill="1" applyBorder="1" applyAlignment="1">
      <alignment horizontal="center" vertical="center" shrinkToFit="1"/>
    </xf>
    <xf numFmtId="176" fontId="9" fillId="2" borderId="51" xfId="0" applyNumberFormat="1" applyFont="1" applyFill="1" applyBorder="1" applyAlignment="1">
      <alignment horizontal="center" vertical="center" shrinkToFit="1"/>
    </xf>
    <xf numFmtId="0" fontId="10" fillId="2" borderId="28" xfId="0" applyFont="1" applyFill="1" applyBorder="1" applyAlignment="1">
      <alignment horizontal="center" vertical="center" wrapText="1"/>
    </xf>
    <xf numFmtId="0" fontId="10" fillId="2" borderId="52" xfId="0" applyFont="1" applyFill="1" applyBorder="1" applyAlignment="1">
      <alignment horizontal="center" vertical="center" wrapText="1"/>
    </xf>
    <xf numFmtId="0" fontId="10" fillId="2" borderId="27" xfId="0" applyFont="1" applyFill="1" applyBorder="1" applyAlignment="1">
      <alignment horizontal="left" vertical="center" wrapText="1"/>
    </xf>
    <xf numFmtId="0" fontId="10" fillId="2" borderId="51" xfId="0" applyFont="1" applyFill="1" applyBorder="1" applyAlignment="1">
      <alignment horizontal="left" vertical="center" wrapText="1"/>
    </xf>
    <xf numFmtId="0" fontId="18" fillId="2" borderId="28" xfId="0" applyFont="1" applyFill="1" applyBorder="1" applyAlignment="1">
      <alignment horizontal="left" vertical="center" wrapText="1"/>
    </xf>
    <xf numFmtId="0" fontId="18" fillId="2" borderId="65" xfId="0" applyFont="1" applyFill="1" applyBorder="1" applyAlignment="1">
      <alignment horizontal="left" vertical="center" wrapText="1"/>
    </xf>
    <xf numFmtId="0" fontId="18" fillId="2" borderId="52" xfId="0" applyFont="1" applyFill="1" applyBorder="1" applyAlignment="1">
      <alignment horizontal="left" vertical="center" wrapText="1"/>
    </xf>
    <xf numFmtId="0" fontId="18" fillId="2" borderId="47" xfId="0" applyFont="1" applyFill="1" applyBorder="1" applyAlignment="1">
      <alignment horizontal="left" vertical="center" wrapText="1"/>
    </xf>
    <xf numFmtId="0" fontId="9" fillId="2" borderId="28" xfId="0" applyFont="1" applyFill="1" applyBorder="1" applyAlignment="1">
      <alignment horizontal="center" vertical="center" wrapText="1"/>
    </xf>
    <xf numFmtId="0" fontId="9" fillId="2" borderId="52" xfId="0" applyFont="1" applyFill="1" applyBorder="1" applyAlignment="1">
      <alignment horizontal="center" vertical="center" wrapText="1"/>
    </xf>
    <xf numFmtId="0" fontId="9" fillId="2" borderId="66" xfId="0" applyFont="1" applyFill="1" applyBorder="1" applyAlignment="1">
      <alignment horizontal="center" vertical="center" wrapText="1"/>
    </xf>
    <xf numFmtId="0" fontId="9" fillId="2" borderId="69" xfId="0" applyFont="1" applyFill="1" applyBorder="1" applyAlignment="1">
      <alignment horizontal="center" vertical="center" wrapText="1"/>
    </xf>
    <xf numFmtId="0" fontId="20" fillId="2" borderId="79" xfId="0" applyFont="1" applyFill="1" applyBorder="1" applyAlignment="1">
      <alignment horizontal="center" vertical="center" wrapText="1"/>
    </xf>
    <xf numFmtId="0" fontId="20" fillId="2" borderId="80" xfId="0" applyFont="1" applyFill="1" applyBorder="1" applyAlignment="1">
      <alignment horizontal="center" vertical="center" wrapText="1"/>
    </xf>
    <xf numFmtId="0" fontId="19" fillId="2" borderId="28" xfId="0" applyFont="1" applyFill="1" applyBorder="1" applyAlignment="1">
      <alignment horizontal="left" vertical="center" wrapText="1"/>
    </xf>
    <xf numFmtId="0" fontId="19" fillId="2" borderId="29" xfId="0" applyFont="1" applyFill="1" applyBorder="1" applyAlignment="1">
      <alignment horizontal="left" vertical="center" wrapText="1"/>
    </xf>
    <xf numFmtId="0" fontId="9" fillId="2" borderId="27" xfId="0" applyFont="1" applyFill="1" applyBorder="1" applyAlignment="1">
      <alignment horizontal="left" vertical="center" wrapText="1"/>
    </xf>
    <xf numFmtId="0" fontId="9" fillId="2" borderId="51" xfId="0" applyFont="1" applyFill="1" applyBorder="1" applyAlignment="1">
      <alignment horizontal="left" vertical="center" wrapText="1"/>
    </xf>
    <xf numFmtId="0" fontId="9" fillId="2" borderId="28" xfId="0" applyFont="1" applyFill="1" applyBorder="1" applyAlignment="1">
      <alignment horizontal="left" vertical="center" wrapText="1"/>
    </xf>
    <xf numFmtId="0" fontId="9" fillId="2" borderId="52" xfId="0" applyFont="1" applyFill="1" applyBorder="1" applyAlignment="1">
      <alignment horizontal="left" vertical="center" wrapText="1"/>
    </xf>
    <xf numFmtId="0" fontId="13" fillId="2" borderId="52" xfId="0" applyFont="1" applyFill="1" applyBorder="1" applyAlignment="1">
      <alignment horizontal="left" vertical="center" wrapText="1"/>
    </xf>
    <xf numFmtId="0" fontId="13" fillId="2" borderId="46" xfId="0" applyFont="1" applyFill="1" applyBorder="1" applyAlignment="1">
      <alignment horizontal="left" vertical="center" wrapText="1"/>
    </xf>
    <xf numFmtId="0" fontId="4" fillId="2" borderId="46" xfId="0" applyFont="1" applyFill="1" applyBorder="1" applyAlignment="1">
      <alignment horizontal="center" vertical="center" wrapText="1"/>
    </xf>
    <xf numFmtId="0" fontId="4" fillId="2" borderId="47" xfId="0" applyFont="1" applyFill="1" applyBorder="1" applyAlignment="1">
      <alignment horizontal="center" vertical="center" wrapText="1"/>
    </xf>
    <xf numFmtId="0" fontId="9" fillId="0" borderId="0" xfId="0" applyFont="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3" Type="http://schemas.openxmlformats.org/officeDocument/2006/relationships/externalLinkPath" Target="https://digitalgojp.sharepoint.com/sites/MIC_FS00003/Lib0008/&#9678;&#35352;&#37682;&#29992;&#12501;&#12457;&#12523;&#12480;&#65288;&#24179;&#25104;&#65299;&#65296;&#24180;&#24230;&#20197;&#38477;&#65289;/15_&#12304;&#22823;&#20998;&#39006;&#12305;&#21442;&#35696;&#38498;&#36984;&#25369;/01_&#12304;&#20013;&#20998;&#39006;&#12305;&#27604;&#20363;&#20195;&#34920;/01_&#12304;&#23567;&#20998;&#39006;10&#24259;&#12305;&#27604;&#20363;&#20195;&#34920;&#36984;&#25369;&#31649;&#29702;&#22519;&#34892;/&#31532;27&#22238;&#65288;&#20196;&#21644;&#65303;&#24180;&#65289;&#65288;10&#24180;&#12539;&#24259;&#26820;&#65289;20350331&#24259;&#26820;/&#65288;&#28310;&#20633;&#65289;&#65298;&#20418;&#38263;/07&#12288;&#31435;&#20505;&#35036;&#21463;&#20184;&#28310;&#20633;&#65288;&#25919;&#20826;&#35500;&#26126;&#20250;&#31561;&#65289;/R40400&#12288;&#31435;&#20505;&#35036;&#23626;&#20986;&#26360;&#39006;&#31561;/&#25919;&#20826;&#31561;&#27096;&#24335;/&#9733;&#12304;R7&#21442;&#12305;&#31435;&#20505;&#35036;&#23626;&#20986;&#27096;&#24335;&#65288;&#25919;&#20826;&#20998;&#65289;&#12456;&#12463;&#12475;&#12523;&#29256;ver2.xlsx" TargetMode="External"/><Relationship Id="rId2" Type="http://schemas.microsoft.com/office/2019/04/relationships/externalLinkLongPath" Target="/sites/MIC_FS00003/Lib0008/&#9678;&#35352;&#37682;&#29992;&#12501;&#12457;&#12523;&#12480;&#65288;&#24179;&#25104;&#65299;&#65296;&#24180;&#24230;&#20197;&#38477;&#65289;/15_&#12304;&#22823;&#20998;&#39006;&#12305;&#21442;&#35696;&#38498;&#36984;&#25369;/01_&#12304;&#20013;&#20998;&#39006;&#12305;&#27604;&#20363;&#20195;&#34920;/01_&#12304;&#23567;&#20998;&#39006;10&#24259;&#12305;&#27604;&#20363;&#20195;&#34920;&#36984;&#25369;&#31649;&#29702;&#22519;&#34892;/&#31532;27&#22238;&#65288;&#20196;&#21644;&#65303;&#24180;&#65289;&#65288;10&#24180;&#12539;&#24259;&#26820;&#65289;20350331&#24259;&#26820;/&#65288;&#28310;&#20633;&#65289;&#65298;&#20418;&#38263;/07&#12288;&#31435;&#20505;&#35036;&#21463;&#20184;&#28310;&#20633;&#65288;&#25919;&#20826;&#35500;&#26126;&#20250;&#31561;&#65289;/R40400&#12288;&#31435;&#20505;&#35036;&#23626;&#20986;&#26360;&#39006;&#31561;/&#25919;&#20826;&#31561;&#27096;&#24335;/&#9733;&#12304;R7&#21442;&#12305;&#31435;&#20505;&#35036;&#23626;&#20986;&#27096;&#24335;&#65288;&#25919;&#20826;&#20998;&#65289;&#12456;&#12463;&#12475;&#12523;&#29256;ver2.xlsx?60C099B9" TargetMode="External"/><Relationship Id="rId1" Type="http://schemas.openxmlformats.org/officeDocument/2006/relationships/externalLinkPath" Target="file:///\\60C099B9\&#9733;&#12304;R7&#21442;&#12305;&#31435;&#20505;&#35036;&#23626;&#20986;&#27096;&#24335;&#65288;&#25919;&#20826;&#20998;&#65289;&#12456;&#12463;&#12475;&#12523;&#29256;ver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基本データ"/>
      <sheetName val="01_届出書"/>
      <sheetName val="02_調書 (A4)"/>
      <sheetName val="03ー1_該当確認書（１号）"/>
      <sheetName val="03ー2_承諾書"/>
      <sheetName val="03ー3_宣誓書"/>
      <sheetName val="04_該当確認書（２号）"/>
      <sheetName val="05_該当確認書（３号 )"/>
      <sheetName val="06_重複宣誓書"/>
      <sheetName val="07_同意書・宣誓書"/>
      <sheetName val="08_選定手続"/>
      <sheetName val="09_供託返還"/>
      <sheetName val="10_通称認定"/>
      <sheetName val="11_届出代理人証明書"/>
      <sheetName val="12_連絡場所届"/>
      <sheetName val="13_一覧表"/>
      <sheetName val="14_選挙事務所設置届"/>
      <sheetName val="15_選挙事務所異動届"/>
      <sheetName val="16_物資代理人証明書"/>
      <sheetName val="02_調書"/>
    </sheetNames>
    <sheetDataSet>
      <sheetData sheetId="0">
        <row r="5">
          <cell r="D5" t="str">
            <v>令和7年7月20日</v>
          </cell>
        </row>
        <row r="21">
          <cell r="A21">
            <v>1</v>
          </cell>
          <cell r="C21" t="str">
            <v>A1</v>
          </cell>
          <cell r="D21" t="str">
            <v>B1</v>
          </cell>
          <cell r="E21" t="str">
            <v>a1</v>
          </cell>
          <cell r="F21" t="str">
            <v>b1</v>
          </cell>
          <cell r="G21" t="str">
            <v>東京都千代田区１</v>
          </cell>
          <cell r="H21" t="str">
            <v>東京都</v>
          </cell>
          <cell r="I21" t="str">
            <v>東京都港区１</v>
          </cell>
          <cell r="J21" t="str">
            <v>東京都港区</v>
          </cell>
          <cell r="K21" t="str">
            <v>男</v>
          </cell>
          <cell r="L21">
            <v>33076</v>
          </cell>
          <cell r="M21" t="str">
            <v>(34歳)</v>
          </cell>
          <cell r="N21" t="str">
            <v>国会議員１</v>
          </cell>
          <cell r="O21" t="str">
            <v>https://www.soumu.go.jp/1</v>
          </cell>
          <cell r="P21" t="str">
            <v>所属</v>
          </cell>
          <cell r="Q21" t="str">
            <v>地方議会議員１</v>
          </cell>
          <cell r="R21" t="str">
            <v>新</v>
          </cell>
          <cell r="S21">
            <v>1</v>
          </cell>
          <cell r="T21" t="str">
            <v>○</v>
          </cell>
          <cell r="U21" t="str">
            <v>○1</v>
          </cell>
          <cell r="V21" t="str">
            <v>A1</v>
          </cell>
          <cell r="W21" t="str">
            <v>B1</v>
          </cell>
          <cell r="X21" t="str">
            <v>a1</v>
          </cell>
          <cell r="Y21" t="str">
            <v>b1</v>
          </cell>
        </row>
        <row r="22">
          <cell r="A22">
            <v>2</v>
          </cell>
          <cell r="C22" t="str">
            <v>A2</v>
          </cell>
          <cell r="D22" t="str">
            <v>B2</v>
          </cell>
          <cell r="G22" t="str">
            <v>東京都千代田区２</v>
          </cell>
          <cell r="H22" t="str">
            <v>東京都</v>
          </cell>
          <cell r="I22" t="str">
            <v>東京都港区２</v>
          </cell>
          <cell r="J22" t="str">
            <v>東京都港区</v>
          </cell>
          <cell r="K22" t="str">
            <v>男</v>
          </cell>
          <cell r="L22">
            <v>33077</v>
          </cell>
          <cell r="M22" t="str">
            <v>(34歳)</v>
          </cell>
          <cell r="N22" t="str">
            <v>国会議員２</v>
          </cell>
          <cell r="O22" t="str">
            <v>https://www.soumu.go.jp/2</v>
          </cell>
          <cell r="P22" t="str">
            <v>所属</v>
          </cell>
          <cell r="Q22" t="str">
            <v>地方議会議員２</v>
          </cell>
          <cell r="R22" t="str">
            <v>新</v>
          </cell>
          <cell r="S22">
            <v>2</v>
          </cell>
          <cell r="T22" t="str">
            <v/>
          </cell>
          <cell r="U22" t="str">
            <v>1</v>
          </cell>
          <cell r="V22" t="str">
            <v/>
          </cell>
          <cell r="W22" t="str">
            <v/>
          </cell>
          <cell r="X22" t="str">
            <v/>
          </cell>
          <cell r="Y22" t="str">
            <v/>
          </cell>
        </row>
        <row r="23">
          <cell r="A23">
            <v>3</v>
          </cell>
          <cell r="C23" t="str">
            <v>A3</v>
          </cell>
          <cell r="D23" t="str">
            <v>B3</v>
          </cell>
          <cell r="G23" t="str">
            <v>東京都千代田区３</v>
          </cell>
          <cell r="H23" t="str">
            <v>東京都</v>
          </cell>
          <cell r="I23" t="str">
            <v>東京都港区３</v>
          </cell>
          <cell r="J23" t="str">
            <v>東京都港区</v>
          </cell>
          <cell r="K23" t="str">
            <v>男</v>
          </cell>
          <cell r="L23">
            <v>33078</v>
          </cell>
          <cell r="M23" t="str">
            <v>(34歳)</v>
          </cell>
          <cell r="N23" t="str">
            <v>国会議員３</v>
          </cell>
          <cell r="O23" t="str">
            <v>https://www.soumu.go.jp/3</v>
          </cell>
          <cell r="P23" t="str">
            <v>所属</v>
          </cell>
          <cell r="Q23" t="str">
            <v>地方議会議員３</v>
          </cell>
          <cell r="R23" t="str">
            <v>新</v>
          </cell>
          <cell r="S23">
            <v>3</v>
          </cell>
          <cell r="T23" t="str">
            <v/>
          </cell>
          <cell r="U23" t="str">
            <v>1</v>
          </cell>
          <cell r="V23" t="str">
            <v/>
          </cell>
          <cell r="W23" t="str">
            <v/>
          </cell>
          <cell r="X23" t="str">
            <v/>
          </cell>
          <cell r="Y23" t="str">
            <v/>
          </cell>
        </row>
        <row r="24">
          <cell r="A24">
            <v>4</v>
          </cell>
          <cell r="C24" t="str">
            <v>A4</v>
          </cell>
          <cell r="D24" t="str">
            <v>B4</v>
          </cell>
          <cell r="G24" t="str">
            <v>東京都千代田区４</v>
          </cell>
          <cell r="H24" t="str">
            <v>東京都</v>
          </cell>
          <cell r="I24" t="str">
            <v>東京都港区４</v>
          </cell>
          <cell r="J24" t="str">
            <v>東京都港区</v>
          </cell>
          <cell r="K24" t="str">
            <v>男</v>
          </cell>
          <cell r="L24">
            <v>33079</v>
          </cell>
          <cell r="M24" t="str">
            <v>(34歳)</v>
          </cell>
          <cell r="N24" t="str">
            <v>国会議員４</v>
          </cell>
          <cell r="O24" t="str">
            <v>https://www.soumu.go.jp/4</v>
          </cell>
          <cell r="P24" t="str">
            <v>所属</v>
          </cell>
          <cell r="Q24" t="str">
            <v>地方議会議員４</v>
          </cell>
          <cell r="R24" t="str">
            <v>新</v>
          </cell>
          <cell r="S24">
            <v>4</v>
          </cell>
          <cell r="T24" t="str">
            <v/>
          </cell>
          <cell r="U24" t="str">
            <v>1</v>
          </cell>
          <cell r="V24" t="str">
            <v/>
          </cell>
          <cell r="W24" t="str">
            <v/>
          </cell>
          <cell r="X24" t="str">
            <v/>
          </cell>
          <cell r="Y24" t="str">
            <v/>
          </cell>
        </row>
        <row r="25">
          <cell r="A25">
            <v>5</v>
          </cell>
          <cell r="C25" t="str">
            <v>A5</v>
          </cell>
          <cell r="D25" t="str">
            <v>B5</v>
          </cell>
          <cell r="G25" t="str">
            <v>東京都千代田区５</v>
          </cell>
          <cell r="H25" t="str">
            <v>東京都</v>
          </cell>
          <cell r="I25" t="str">
            <v>東京都港区５</v>
          </cell>
          <cell r="J25" t="str">
            <v>東京都港区</v>
          </cell>
          <cell r="K25" t="str">
            <v>男</v>
          </cell>
          <cell r="L25">
            <v>33080</v>
          </cell>
          <cell r="M25" t="str">
            <v>(34歳)</v>
          </cell>
          <cell r="N25" t="str">
            <v>国会議員５</v>
          </cell>
          <cell r="O25" t="str">
            <v>https://www.soumu.go.jp/5</v>
          </cell>
          <cell r="P25" t="str">
            <v>所属</v>
          </cell>
          <cell r="Q25" t="str">
            <v>地方議会議員５</v>
          </cell>
          <cell r="R25" t="str">
            <v>新</v>
          </cell>
          <cell r="S25">
            <v>5</v>
          </cell>
          <cell r="T25" t="str">
            <v/>
          </cell>
          <cell r="U25" t="str">
            <v>1</v>
          </cell>
          <cell r="V25" t="str">
            <v/>
          </cell>
          <cell r="W25" t="str">
            <v/>
          </cell>
          <cell r="X25" t="str">
            <v/>
          </cell>
          <cell r="Y25" t="str">
            <v/>
          </cell>
        </row>
        <row r="26">
          <cell r="A26">
            <v>6</v>
          </cell>
          <cell r="C26" t="str">
            <v>A6</v>
          </cell>
          <cell r="D26" t="str">
            <v>B6</v>
          </cell>
          <cell r="G26" t="str">
            <v>東京都千代田区６</v>
          </cell>
          <cell r="H26" t="str">
            <v>東京都</v>
          </cell>
          <cell r="I26" t="str">
            <v>東京都港区６</v>
          </cell>
          <cell r="J26" t="str">
            <v>東京都港区</v>
          </cell>
          <cell r="K26" t="str">
            <v>男</v>
          </cell>
          <cell r="L26">
            <v>33081</v>
          </cell>
          <cell r="M26" t="str">
            <v>(34歳)</v>
          </cell>
          <cell r="N26" t="str">
            <v>国会議員６</v>
          </cell>
          <cell r="O26" t="str">
            <v>https://www.soumu.go.jp/6</v>
          </cell>
          <cell r="P26" t="str">
            <v>所属</v>
          </cell>
          <cell r="Q26" t="str">
            <v>地方議会議員６</v>
          </cell>
          <cell r="R26" t="str">
            <v>新</v>
          </cell>
          <cell r="S26">
            <v>6</v>
          </cell>
          <cell r="T26" t="str">
            <v/>
          </cell>
          <cell r="U26" t="str">
            <v>1</v>
          </cell>
          <cell r="V26" t="str">
            <v/>
          </cell>
          <cell r="W26" t="str">
            <v/>
          </cell>
          <cell r="X26" t="str">
            <v/>
          </cell>
          <cell r="Y26" t="str">
            <v/>
          </cell>
        </row>
        <row r="27">
          <cell r="A27">
            <v>7</v>
          </cell>
          <cell r="C27" t="str">
            <v>A7</v>
          </cell>
          <cell r="D27" t="str">
            <v>B7</v>
          </cell>
          <cell r="E27" t="str">
            <v>a7</v>
          </cell>
          <cell r="F27" t="str">
            <v>b7</v>
          </cell>
          <cell r="G27" t="str">
            <v>東京都千代田区７</v>
          </cell>
          <cell r="H27" t="str">
            <v>東京都</v>
          </cell>
          <cell r="I27" t="str">
            <v>東京都港区７</v>
          </cell>
          <cell r="J27" t="str">
            <v>東京都港区</v>
          </cell>
          <cell r="K27" t="str">
            <v>男</v>
          </cell>
          <cell r="L27">
            <v>33082</v>
          </cell>
          <cell r="M27" t="str">
            <v>(34歳)</v>
          </cell>
          <cell r="N27" t="str">
            <v>国会議員７</v>
          </cell>
          <cell r="O27" t="str">
            <v>https://www.soumu.go.jp/7</v>
          </cell>
          <cell r="P27" t="str">
            <v>所属</v>
          </cell>
          <cell r="Q27" t="str">
            <v>地方議会議員７</v>
          </cell>
          <cell r="R27" t="str">
            <v>新</v>
          </cell>
          <cell r="S27">
            <v>7</v>
          </cell>
          <cell r="T27" t="str">
            <v>○</v>
          </cell>
          <cell r="U27" t="str">
            <v>○2</v>
          </cell>
          <cell r="V27" t="str">
            <v>A7</v>
          </cell>
          <cell r="W27" t="str">
            <v>B7</v>
          </cell>
          <cell r="X27" t="str">
            <v>a7</v>
          </cell>
          <cell r="Y27" t="str">
            <v>b7</v>
          </cell>
        </row>
        <row r="28">
          <cell r="A28">
            <v>8</v>
          </cell>
          <cell r="C28" t="str">
            <v>A8</v>
          </cell>
          <cell r="D28" t="str">
            <v>B8</v>
          </cell>
          <cell r="E28" t="str">
            <v>a8</v>
          </cell>
          <cell r="F28" t="str">
            <v>b8</v>
          </cell>
          <cell r="G28" t="str">
            <v>東京都千代田区８</v>
          </cell>
          <cell r="H28" t="str">
            <v>東京都</v>
          </cell>
          <cell r="I28" t="str">
            <v>東京都港区８</v>
          </cell>
          <cell r="J28" t="str">
            <v>東京都港区</v>
          </cell>
          <cell r="K28" t="str">
            <v>男</v>
          </cell>
          <cell r="L28">
            <v>33083</v>
          </cell>
          <cell r="M28" t="str">
            <v>(34歳)</v>
          </cell>
          <cell r="N28" t="str">
            <v>国会議員８</v>
          </cell>
          <cell r="O28" t="str">
            <v>https://www.soumu.go.jp/8</v>
          </cell>
          <cell r="P28" t="str">
            <v>所属</v>
          </cell>
          <cell r="Q28" t="str">
            <v>地方議会議員８</v>
          </cell>
          <cell r="R28" t="str">
            <v>新</v>
          </cell>
          <cell r="S28">
            <v>8</v>
          </cell>
          <cell r="T28" t="str">
            <v>○</v>
          </cell>
          <cell r="U28" t="str">
            <v>○3</v>
          </cell>
          <cell r="V28" t="str">
            <v>A8</v>
          </cell>
          <cell r="W28" t="str">
            <v>B8</v>
          </cell>
          <cell r="X28" t="str">
            <v>a8</v>
          </cell>
          <cell r="Y28" t="str">
            <v>b8</v>
          </cell>
        </row>
        <row r="29">
          <cell r="A29">
            <v>9</v>
          </cell>
          <cell r="C29" t="str">
            <v>A9</v>
          </cell>
          <cell r="D29" t="str">
            <v>B9</v>
          </cell>
          <cell r="E29" t="str">
            <v>a9</v>
          </cell>
          <cell r="F29" t="str">
            <v>b9</v>
          </cell>
          <cell r="G29" t="str">
            <v>東京都千代田区９</v>
          </cell>
          <cell r="H29" t="str">
            <v>東京都</v>
          </cell>
          <cell r="I29" t="str">
            <v>東京都港区９</v>
          </cell>
          <cell r="J29" t="str">
            <v>東京都港区</v>
          </cell>
          <cell r="K29" t="str">
            <v>男</v>
          </cell>
          <cell r="L29">
            <v>33084</v>
          </cell>
          <cell r="M29" t="str">
            <v>(34歳)</v>
          </cell>
          <cell r="N29" t="str">
            <v>国会議員９</v>
          </cell>
          <cell r="O29" t="str">
            <v>https://www.soumu.go.jp/9</v>
          </cell>
          <cell r="P29" t="str">
            <v>所属</v>
          </cell>
          <cell r="Q29" t="str">
            <v>地方議会議員９</v>
          </cell>
          <cell r="R29" t="str">
            <v>新</v>
          </cell>
          <cell r="S29">
            <v>9</v>
          </cell>
          <cell r="T29" t="str">
            <v>○</v>
          </cell>
          <cell r="U29" t="str">
            <v>○4</v>
          </cell>
          <cell r="V29" t="str">
            <v>A9</v>
          </cell>
          <cell r="W29" t="str">
            <v>B9</v>
          </cell>
          <cell r="X29" t="str">
            <v>a9</v>
          </cell>
          <cell r="Y29" t="str">
            <v>b9</v>
          </cell>
        </row>
        <row r="30">
          <cell r="A30">
            <v>10</v>
          </cell>
          <cell r="C30" t="str">
            <v>A10</v>
          </cell>
          <cell r="D30" t="str">
            <v>B10</v>
          </cell>
          <cell r="E30" t="str">
            <v>a10</v>
          </cell>
          <cell r="F30" t="str">
            <v>b10</v>
          </cell>
          <cell r="G30" t="str">
            <v>東京都千代田区１０</v>
          </cell>
          <cell r="H30" t="str">
            <v>東京都</v>
          </cell>
          <cell r="I30" t="str">
            <v>東京都港区１０</v>
          </cell>
          <cell r="J30" t="str">
            <v>東京都港区</v>
          </cell>
          <cell r="K30" t="str">
            <v>男</v>
          </cell>
          <cell r="L30">
            <v>33085</v>
          </cell>
          <cell r="M30" t="str">
            <v>(34歳)</v>
          </cell>
          <cell r="N30" t="str">
            <v>国会議員１０</v>
          </cell>
          <cell r="O30" t="str">
            <v>https://www.soumu.go.jp/10</v>
          </cell>
          <cell r="P30" t="str">
            <v>所属</v>
          </cell>
          <cell r="Q30" t="str">
            <v>地方議会議員１０</v>
          </cell>
          <cell r="R30" t="str">
            <v>新</v>
          </cell>
          <cell r="S30">
            <v>10</v>
          </cell>
          <cell r="T30" t="str">
            <v>○</v>
          </cell>
          <cell r="U30" t="str">
            <v>○5</v>
          </cell>
          <cell r="V30" t="str">
            <v>A10</v>
          </cell>
          <cell r="W30" t="str">
            <v>B10</v>
          </cell>
          <cell r="X30" t="str">
            <v>a10</v>
          </cell>
          <cell r="Y30" t="str">
            <v>b10</v>
          </cell>
        </row>
        <row r="31">
          <cell r="A31">
            <v>11</v>
          </cell>
          <cell r="C31" t="str">
            <v>A11</v>
          </cell>
          <cell r="D31" t="str">
            <v>B11</v>
          </cell>
          <cell r="E31" t="str">
            <v>a11</v>
          </cell>
          <cell r="F31" t="str">
            <v>b11</v>
          </cell>
          <cell r="G31" t="str">
            <v>東京都千代田区１１</v>
          </cell>
          <cell r="H31" t="str">
            <v>東京都</v>
          </cell>
          <cell r="I31" t="str">
            <v>東京都港区１１</v>
          </cell>
          <cell r="J31" t="str">
            <v>東京都港区</v>
          </cell>
          <cell r="K31" t="str">
            <v>男</v>
          </cell>
          <cell r="L31">
            <v>33086</v>
          </cell>
          <cell r="M31" t="str">
            <v>(34歳)</v>
          </cell>
          <cell r="N31" t="str">
            <v>国会議員１１</v>
          </cell>
          <cell r="O31" t="str">
            <v>https://www.soumu.go.jp/11</v>
          </cell>
          <cell r="P31" t="str">
            <v>所属</v>
          </cell>
          <cell r="Q31" t="str">
            <v>地方議会議員１１</v>
          </cell>
          <cell r="R31" t="str">
            <v>新</v>
          </cell>
          <cell r="S31">
            <v>11</v>
          </cell>
          <cell r="T31" t="str">
            <v>○</v>
          </cell>
          <cell r="U31" t="str">
            <v>○6</v>
          </cell>
          <cell r="V31" t="str">
            <v>A11</v>
          </cell>
          <cell r="W31" t="str">
            <v>B11</v>
          </cell>
          <cell r="X31" t="str">
            <v>a11</v>
          </cell>
          <cell r="Y31" t="str">
            <v>b11</v>
          </cell>
        </row>
        <row r="32">
          <cell r="A32">
            <v>12</v>
          </cell>
          <cell r="C32" t="str">
            <v>A12</v>
          </cell>
          <cell r="D32" t="str">
            <v>B12</v>
          </cell>
          <cell r="E32" t="str">
            <v>a12</v>
          </cell>
          <cell r="F32" t="str">
            <v>b12</v>
          </cell>
          <cell r="G32" t="str">
            <v>東京都千代田区１２</v>
          </cell>
          <cell r="H32" t="str">
            <v>東京都</v>
          </cell>
          <cell r="I32" t="str">
            <v>東京都港区１２</v>
          </cell>
          <cell r="J32" t="str">
            <v>東京都港区</v>
          </cell>
          <cell r="K32" t="str">
            <v>男</v>
          </cell>
          <cell r="L32">
            <v>33087</v>
          </cell>
          <cell r="M32" t="str">
            <v>(34歳)</v>
          </cell>
          <cell r="N32" t="str">
            <v>国会議員１２</v>
          </cell>
          <cell r="O32" t="str">
            <v>https://www.soumu.go.jp/12</v>
          </cell>
          <cell r="P32" t="str">
            <v>所属</v>
          </cell>
          <cell r="Q32" t="str">
            <v>地方議会議員１２</v>
          </cell>
          <cell r="R32" t="str">
            <v>新</v>
          </cell>
          <cell r="S32">
            <v>12</v>
          </cell>
          <cell r="T32" t="str">
            <v>○</v>
          </cell>
          <cell r="U32" t="str">
            <v>○7</v>
          </cell>
          <cell r="V32" t="str">
            <v>A12</v>
          </cell>
          <cell r="W32" t="str">
            <v>B12</v>
          </cell>
          <cell r="X32" t="str">
            <v>a12</v>
          </cell>
          <cell r="Y32" t="str">
            <v>b12</v>
          </cell>
        </row>
        <row r="33">
          <cell r="A33">
            <v>13</v>
          </cell>
          <cell r="C33" t="str">
            <v>A13</v>
          </cell>
          <cell r="D33" t="str">
            <v>B13</v>
          </cell>
          <cell r="E33" t="str">
            <v>a13</v>
          </cell>
          <cell r="F33" t="str">
            <v>b13</v>
          </cell>
          <cell r="G33" t="str">
            <v>東京都千代田区１３</v>
          </cell>
          <cell r="H33" t="str">
            <v>東京都</v>
          </cell>
          <cell r="I33" t="str">
            <v>東京都港区１３</v>
          </cell>
          <cell r="J33" t="str">
            <v>東京都港区</v>
          </cell>
          <cell r="K33" t="str">
            <v>男</v>
          </cell>
          <cell r="L33">
            <v>33088</v>
          </cell>
          <cell r="M33" t="str">
            <v>(34歳)</v>
          </cell>
          <cell r="N33" t="str">
            <v>国会議員１３</v>
          </cell>
          <cell r="O33" t="str">
            <v>https://www.soumu.go.jp/13</v>
          </cell>
          <cell r="P33" t="str">
            <v>所属</v>
          </cell>
          <cell r="Q33" t="str">
            <v>地方議会議員１３</v>
          </cell>
          <cell r="R33" t="str">
            <v>新</v>
          </cell>
          <cell r="S33">
            <v>13</v>
          </cell>
          <cell r="T33" t="str">
            <v>○</v>
          </cell>
          <cell r="U33" t="str">
            <v>○8</v>
          </cell>
          <cell r="V33" t="str">
            <v>A13</v>
          </cell>
          <cell r="W33" t="str">
            <v>B13</v>
          </cell>
          <cell r="X33" t="str">
            <v>a13</v>
          </cell>
          <cell r="Y33" t="str">
            <v>b13</v>
          </cell>
        </row>
        <row r="34">
          <cell r="A34">
            <v>14</v>
          </cell>
          <cell r="C34" t="str">
            <v>A14</v>
          </cell>
          <cell r="D34" t="str">
            <v>B14</v>
          </cell>
          <cell r="E34" t="str">
            <v>a14</v>
          </cell>
          <cell r="F34" t="str">
            <v>b14</v>
          </cell>
          <cell r="G34" t="str">
            <v>東京都千代田区１４</v>
          </cell>
          <cell r="H34" t="str">
            <v>東京都</v>
          </cell>
          <cell r="I34" t="str">
            <v>東京都港区１４</v>
          </cell>
          <cell r="J34" t="str">
            <v>東京都港区</v>
          </cell>
          <cell r="K34" t="str">
            <v>男</v>
          </cell>
          <cell r="L34">
            <v>33089</v>
          </cell>
          <cell r="M34" t="str">
            <v>(34歳)</v>
          </cell>
          <cell r="N34" t="str">
            <v>国会議員１４</v>
          </cell>
          <cell r="O34" t="str">
            <v>https://www.soumu.go.jp/14</v>
          </cell>
          <cell r="P34" t="str">
            <v>所属</v>
          </cell>
          <cell r="Q34" t="str">
            <v>地方議会議員１４</v>
          </cell>
          <cell r="R34" t="str">
            <v>新</v>
          </cell>
          <cell r="S34">
            <v>14</v>
          </cell>
          <cell r="T34" t="str">
            <v>○</v>
          </cell>
          <cell r="U34" t="str">
            <v>○9</v>
          </cell>
          <cell r="V34" t="str">
            <v>A14</v>
          </cell>
          <cell r="W34" t="str">
            <v>B14</v>
          </cell>
          <cell r="X34" t="str">
            <v>a14</v>
          </cell>
          <cell r="Y34" t="str">
            <v>b14</v>
          </cell>
        </row>
        <row r="35">
          <cell r="A35">
            <v>15</v>
          </cell>
          <cell r="C35" t="str">
            <v>A15</v>
          </cell>
          <cell r="D35" t="str">
            <v>B15</v>
          </cell>
          <cell r="E35" t="str">
            <v>a15</v>
          </cell>
          <cell r="F35" t="str">
            <v>b15</v>
          </cell>
          <cell r="G35" t="str">
            <v>東京都千代田区１５</v>
          </cell>
          <cell r="H35" t="str">
            <v>東京都</v>
          </cell>
          <cell r="I35" t="str">
            <v>東京都港区１５</v>
          </cell>
          <cell r="J35" t="str">
            <v>東京都港区</v>
          </cell>
          <cell r="K35" t="str">
            <v>男</v>
          </cell>
          <cell r="L35">
            <v>33090</v>
          </cell>
          <cell r="M35" t="str">
            <v>(34歳)</v>
          </cell>
          <cell r="N35" t="str">
            <v>国会議員１５</v>
          </cell>
          <cell r="O35" t="str">
            <v>https://www.soumu.go.jp/15</v>
          </cell>
          <cell r="P35" t="str">
            <v>所属</v>
          </cell>
          <cell r="Q35" t="str">
            <v>地方議会議員１５</v>
          </cell>
          <cell r="R35" t="str">
            <v>新</v>
          </cell>
          <cell r="S35">
            <v>15</v>
          </cell>
          <cell r="T35" t="str">
            <v>○</v>
          </cell>
          <cell r="U35" t="str">
            <v>○10</v>
          </cell>
          <cell r="V35" t="str">
            <v>A15</v>
          </cell>
          <cell r="W35" t="str">
            <v>B15</v>
          </cell>
          <cell r="X35" t="str">
            <v>a15</v>
          </cell>
          <cell r="Y35" t="str">
            <v>b15</v>
          </cell>
        </row>
        <row r="36">
          <cell r="A36">
            <v>16</v>
          </cell>
          <cell r="C36" t="str">
            <v>A16</v>
          </cell>
          <cell r="D36" t="str">
            <v>B16</v>
          </cell>
          <cell r="E36" t="str">
            <v>a16</v>
          </cell>
          <cell r="F36" t="str">
            <v>b16</v>
          </cell>
          <cell r="G36" t="str">
            <v>東京都千代田区１６</v>
          </cell>
          <cell r="H36" t="str">
            <v>東京都</v>
          </cell>
          <cell r="I36" t="str">
            <v>東京都港区１６</v>
          </cell>
          <cell r="J36" t="str">
            <v>東京都港区</v>
          </cell>
          <cell r="K36" t="str">
            <v>男</v>
          </cell>
          <cell r="L36">
            <v>33091</v>
          </cell>
          <cell r="M36" t="str">
            <v>(34歳)</v>
          </cell>
          <cell r="N36" t="str">
            <v>国会議員１６</v>
          </cell>
          <cell r="O36" t="str">
            <v>https://www.soumu.go.jp/16</v>
          </cell>
          <cell r="P36" t="str">
            <v>所属</v>
          </cell>
          <cell r="Q36" t="str">
            <v>地方議会議員１６</v>
          </cell>
          <cell r="R36" t="str">
            <v>新</v>
          </cell>
          <cell r="S36">
            <v>16</v>
          </cell>
          <cell r="T36" t="str">
            <v>○</v>
          </cell>
          <cell r="U36" t="str">
            <v>○11</v>
          </cell>
          <cell r="V36" t="str">
            <v>A16</v>
          </cell>
          <cell r="W36" t="str">
            <v>B16</v>
          </cell>
          <cell r="X36" t="str">
            <v>a16</v>
          </cell>
          <cell r="Y36" t="str">
            <v>b16</v>
          </cell>
        </row>
        <row r="37">
          <cell r="A37">
            <v>17</v>
          </cell>
          <cell r="C37" t="str">
            <v>A17</v>
          </cell>
          <cell r="D37" t="str">
            <v>B17</v>
          </cell>
          <cell r="E37" t="str">
            <v>a17</v>
          </cell>
          <cell r="F37" t="str">
            <v>b17</v>
          </cell>
          <cell r="G37" t="str">
            <v>東京都千代田区１７</v>
          </cell>
          <cell r="H37" t="str">
            <v>東京都</v>
          </cell>
          <cell r="I37" t="str">
            <v>東京都港区１７</v>
          </cell>
          <cell r="J37" t="str">
            <v>東京都港区</v>
          </cell>
          <cell r="K37" t="str">
            <v>男</v>
          </cell>
          <cell r="L37">
            <v>33092</v>
          </cell>
          <cell r="M37" t="str">
            <v>(34歳)</v>
          </cell>
          <cell r="N37" t="str">
            <v>国会議員１７</v>
          </cell>
          <cell r="O37" t="str">
            <v>https://www.soumu.go.jp/17</v>
          </cell>
          <cell r="P37" t="str">
            <v>所属</v>
          </cell>
          <cell r="Q37" t="str">
            <v>地方議会議員１７</v>
          </cell>
          <cell r="R37" t="str">
            <v>新</v>
          </cell>
          <cell r="S37">
            <v>17</v>
          </cell>
          <cell r="T37" t="str">
            <v>○</v>
          </cell>
          <cell r="U37" t="str">
            <v>○12</v>
          </cell>
          <cell r="V37" t="str">
            <v>A17</v>
          </cell>
          <cell r="W37" t="str">
            <v>B17</v>
          </cell>
          <cell r="X37" t="str">
            <v>a17</v>
          </cell>
          <cell r="Y37" t="str">
            <v>b17</v>
          </cell>
        </row>
        <row r="38">
          <cell r="A38">
            <v>18</v>
          </cell>
          <cell r="C38" t="str">
            <v>A18</v>
          </cell>
          <cell r="D38" t="str">
            <v>B18</v>
          </cell>
          <cell r="E38" t="str">
            <v>a18</v>
          </cell>
          <cell r="F38" t="str">
            <v>b18</v>
          </cell>
          <cell r="G38" t="str">
            <v>東京都千代田区１８</v>
          </cell>
          <cell r="H38" t="str">
            <v>東京都</v>
          </cell>
          <cell r="I38" t="str">
            <v>東京都港区１８</v>
          </cell>
          <cell r="J38" t="str">
            <v>東京都港区</v>
          </cell>
          <cell r="K38" t="str">
            <v>男</v>
          </cell>
          <cell r="L38">
            <v>33093</v>
          </cell>
          <cell r="M38" t="str">
            <v>(34歳)</v>
          </cell>
          <cell r="N38" t="str">
            <v>国会議員１８</v>
          </cell>
          <cell r="O38" t="str">
            <v>https://www.soumu.go.jp/18</v>
          </cell>
          <cell r="P38" t="str">
            <v>所属</v>
          </cell>
          <cell r="Q38" t="str">
            <v>地方議会議員１８</v>
          </cell>
          <cell r="R38" t="str">
            <v>新</v>
          </cell>
          <cell r="S38">
            <v>18</v>
          </cell>
          <cell r="T38" t="str">
            <v>○</v>
          </cell>
          <cell r="U38" t="str">
            <v>○13</v>
          </cell>
          <cell r="V38" t="str">
            <v>A18</v>
          </cell>
          <cell r="W38" t="str">
            <v>B18</v>
          </cell>
          <cell r="X38" t="str">
            <v>a18</v>
          </cell>
          <cell r="Y38" t="str">
            <v>b18</v>
          </cell>
        </row>
        <row r="39">
          <cell r="A39">
            <v>19</v>
          </cell>
          <cell r="C39" t="str">
            <v>A19</v>
          </cell>
          <cell r="D39" t="str">
            <v>B19</v>
          </cell>
          <cell r="E39" t="str">
            <v>a19</v>
          </cell>
          <cell r="F39" t="str">
            <v>b19</v>
          </cell>
          <cell r="G39" t="str">
            <v>東京都千代田区１９</v>
          </cell>
          <cell r="H39" t="str">
            <v>東京都</v>
          </cell>
          <cell r="I39" t="str">
            <v>東京都港区１９</v>
          </cell>
          <cell r="J39" t="str">
            <v>東京都港区</v>
          </cell>
          <cell r="K39" t="str">
            <v>男</v>
          </cell>
          <cell r="L39">
            <v>33094</v>
          </cell>
          <cell r="M39" t="str">
            <v>(34歳)</v>
          </cell>
          <cell r="N39" t="str">
            <v>国会議員１９</v>
          </cell>
          <cell r="O39" t="str">
            <v>https://www.soumu.go.jp/19</v>
          </cell>
          <cell r="P39" t="str">
            <v>所属</v>
          </cell>
          <cell r="Q39" t="str">
            <v>地方議会議員１９</v>
          </cell>
          <cell r="R39" t="str">
            <v>新</v>
          </cell>
          <cell r="S39">
            <v>19</v>
          </cell>
          <cell r="T39" t="str">
            <v>○</v>
          </cell>
          <cell r="U39" t="str">
            <v>○14</v>
          </cell>
          <cell r="V39" t="str">
            <v>A19</v>
          </cell>
          <cell r="W39" t="str">
            <v>B19</v>
          </cell>
          <cell r="X39" t="str">
            <v>a19</v>
          </cell>
          <cell r="Y39" t="str">
            <v>b19</v>
          </cell>
        </row>
        <row r="40">
          <cell r="A40">
            <v>20</v>
          </cell>
          <cell r="C40" t="str">
            <v>A20</v>
          </cell>
          <cell r="D40" t="str">
            <v>B20</v>
          </cell>
          <cell r="E40" t="str">
            <v>a20</v>
          </cell>
          <cell r="F40" t="str">
            <v>b20</v>
          </cell>
          <cell r="G40" t="str">
            <v>東京都千代田区２０</v>
          </cell>
          <cell r="H40" t="str">
            <v>東京都</v>
          </cell>
          <cell r="I40" t="str">
            <v>東京都港区２０</v>
          </cell>
          <cell r="J40" t="str">
            <v>東京都港区</v>
          </cell>
          <cell r="K40" t="str">
            <v>男</v>
          </cell>
          <cell r="L40">
            <v>33095</v>
          </cell>
          <cell r="M40" t="str">
            <v>(34歳)</v>
          </cell>
          <cell r="N40" t="str">
            <v>国会議員２０</v>
          </cell>
          <cell r="O40" t="str">
            <v>https://www.soumu.go.jp/20</v>
          </cell>
          <cell r="P40" t="str">
            <v>所属</v>
          </cell>
          <cell r="Q40" t="str">
            <v>地方議会議員２０</v>
          </cell>
          <cell r="R40" t="str">
            <v>新</v>
          </cell>
          <cell r="S40">
            <v>20</v>
          </cell>
          <cell r="T40" t="str">
            <v>○</v>
          </cell>
          <cell r="U40" t="str">
            <v>○15</v>
          </cell>
          <cell r="V40" t="str">
            <v>A20</v>
          </cell>
          <cell r="W40" t="str">
            <v>B20</v>
          </cell>
          <cell r="X40" t="str">
            <v>a20</v>
          </cell>
          <cell r="Y40" t="str">
            <v>b20</v>
          </cell>
        </row>
        <row r="41">
          <cell r="A41">
            <v>21</v>
          </cell>
          <cell r="C41" t="str">
            <v>A21</v>
          </cell>
          <cell r="D41" t="str">
            <v>B21</v>
          </cell>
          <cell r="E41" t="str">
            <v>a21</v>
          </cell>
          <cell r="F41" t="str">
            <v>b21</v>
          </cell>
          <cell r="G41" t="str">
            <v>東京都千代田区２１</v>
          </cell>
          <cell r="H41" t="str">
            <v>東京都</v>
          </cell>
          <cell r="I41" t="str">
            <v>東京都港区２１</v>
          </cell>
          <cell r="J41" t="str">
            <v>東京都港区</v>
          </cell>
          <cell r="K41" t="str">
            <v>男</v>
          </cell>
          <cell r="L41">
            <v>33096</v>
          </cell>
          <cell r="M41" t="str">
            <v>(34歳)</v>
          </cell>
          <cell r="N41" t="str">
            <v>国会議員２１</v>
          </cell>
          <cell r="O41" t="str">
            <v>https://www.soumu.go.jp/21</v>
          </cell>
          <cell r="P41" t="str">
            <v>所属</v>
          </cell>
          <cell r="Q41" t="str">
            <v>地方議会議員２１</v>
          </cell>
          <cell r="R41" t="str">
            <v>新</v>
          </cell>
          <cell r="S41">
            <v>21</v>
          </cell>
          <cell r="T41" t="str">
            <v>○</v>
          </cell>
          <cell r="U41" t="str">
            <v>○16</v>
          </cell>
          <cell r="V41" t="str">
            <v>A21</v>
          </cell>
          <cell r="W41" t="str">
            <v>B21</v>
          </cell>
          <cell r="X41" t="str">
            <v>a21</v>
          </cell>
          <cell r="Y41" t="str">
            <v>b21</v>
          </cell>
        </row>
        <row r="42">
          <cell r="A42">
            <v>22</v>
          </cell>
          <cell r="C42" t="str">
            <v>A22</v>
          </cell>
          <cell r="D42" t="str">
            <v>B22</v>
          </cell>
          <cell r="E42" t="str">
            <v>a22</v>
          </cell>
          <cell r="F42" t="str">
            <v>b22</v>
          </cell>
          <cell r="G42" t="str">
            <v>東京都千代田区２２</v>
          </cell>
          <cell r="H42" t="str">
            <v>東京都</v>
          </cell>
          <cell r="I42" t="str">
            <v>東京都港区２２</v>
          </cell>
          <cell r="J42" t="str">
            <v>東京都港区</v>
          </cell>
          <cell r="K42" t="str">
            <v>男</v>
          </cell>
          <cell r="L42">
            <v>33097</v>
          </cell>
          <cell r="M42" t="str">
            <v>(34歳)</v>
          </cell>
          <cell r="N42" t="str">
            <v>国会議員２２</v>
          </cell>
          <cell r="O42" t="str">
            <v>https://www.soumu.go.jp/22</v>
          </cell>
          <cell r="P42" t="str">
            <v>所属</v>
          </cell>
          <cell r="Q42" t="str">
            <v>地方議会議員２２</v>
          </cell>
          <cell r="R42" t="str">
            <v>新</v>
          </cell>
          <cell r="S42">
            <v>22</v>
          </cell>
          <cell r="T42" t="str">
            <v>○</v>
          </cell>
          <cell r="U42" t="str">
            <v>○17</v>
          </cell>
          <cell r="V42" t="str">
            <v>A22</v>
          </cell>
          <cell r="W42" t="str">
            <v>B22</v>
          </cell>
          <cell r="X42" t="str">
            <v>a22</v>
          </cell>
          <cell r="Y42" t="str">
            <v>b22</v>
          </cell>
        </row>
        <row r="43">
          <cell r="A43">
            <v>23</v>
          </cell>
          <cell r="C43" t="str">
            <v>A23</v>
          </cell>
          <cell r="D43" t="str">
            <v>B23</v>
          </cell>
          <cell r="E43" t="str">
            <v>a23</v>
          </cell>
          <cell r="F43" t="str">
            <v>b23</v>
          </cell>
          <cell r="G43" t="str">
            <v>東京都千代田区２３</v>
          </cell>
          <cell r="H43" t="str">
            <v>東京都</v>
          </cell>
          <cell r="I43" t="str">
            <v>東京都港区２３</v>
          </cell>
          <cell r="J43" t="str">
            <v>東京都港区</v>
          </cell>
          <cell r="K43" t="str">
            <v>男</v>
          </cell>
          <cell r="L43">
            <v>33098</v>
          </cell>
          <cell r="M43" t="str">
            <v>(34歳)</v>
          </cell>
          <cell r="N43" t="str">
            <v>国会議員２３</v>
          </cell>
          <cell r="O43" t="str">
            <v>https://www.soumu.go.jp/23</v>
          </cell>
          <cell r="P43" t="str">
            <v>所属</v>
          </cell>
          <cell r="Q43" t="str">
            <v>地方議会議員２３</v>
          </cell>
          <cell r="R43" t="str">
            <v>新</v>
          </cell>
          <cell r="S43">
            <v>23</v>
          </cell>
          <cell r="T43" t="str">
            <v>○</v>
          </cell>
          <cell r="U43" t="str">
            <v>○18</v>
          </cell>
          <cell r="V43" t="str">
            <v>A23</v>
          </cell>
          <cell r="W43" t="str">
            <v>B23</v>
          </cell>
          <cell r="X43" t="str">
            <v>a23</v>
          </cell>
          <cell r="Y43" t="str">
            <v>b23</v>
          </cell>
        </row>
        <row r="44">
          <cell r="A44">
            <v>24</v>
          </cell>
          <cell r="C44" t="str">
            <v>A24</v>
          </cell>
          <cell r="D44" t="str">
            <v>B24</v>
          </cell>
          <cell r="E44" t="str">
            <v>a24</v>
          </cell>
          <cell r="F44" t="str">
            <v>b24</v>
          </cell>
          <cell r="G44" t="str">
            <v>東京都千代田区２４</v>
          </cell>
          <cell r="H44" t="str">
            <v>東京都</v>
          </cell>
          <cell r="I44" t="str">
            <v>東京都港区２４</v>
          </cell>
          <cell r="J44" t="str">
            <v>東京都港区</v>
          </cell>
          <cell r="K44" t="str">
            <v>男</v>
          </cell>
          <cell r="L44">
            <v>33099</v>
          </cell>
          <cell r="M44" t="str">
            <v>(34歳)</v>
          </cell>
          <cell r="N44" t="str">
            <v>国会議員２４</v>
          </cell>
          <cell r="O44" t="str">
            <v>https://www.soumu.go.jp/24</v>
          </cell>
          <cell r="P44" t="str">
            <v>所属</v>
          </cell>
          <cell r="Q44" t="str">
            <v>地方議会議員２４</v>
          </cell>
          <cell r="R44" t="str">
            <v>新</v>
          </cell>
          <cell r="S44">
            <v>24</v>
          </cell>
          <cell r="T44" t="str">
            <v>○</v>
          </cell>
          <cell r="U44" t="str">
            <v>○19</v>
          </cell>
          <cell r="V44" t="str">
            <v>A24</v>
          </cell>
          <cell r="W44" t="str">
            <v>B24</v>
          </cell>
          <cell r="X44" t="str">
            <v>a24</v>
          </cell>
          <cell r="Y44" t="str">
            <v>b24</v>
          </cell>
        </row>
        <row r="45">
          <cell r="A45">
            <v>25</v>
          </cell>
          <cell r="C45" t="str">
            <v>A25</v>
          </cell>
          <cell r="D45" t="str">
            <v>B25</v>
          </cell>
          <cell r="E45" t="str">
            <v>a25</v>
          </cell>
          <cell r="F45" t="str">
            <v>b25</v>
          </cell>
          <cell r="G45" t="str">
            <v>東京都千代田区２５</v>
          </cell>
          <cell r="H45" t="str">
            <v>東京都</v>
          </cell>
          <cell r="I45" t="str">
            <v>東京都港区２５</v>
          </cell>
          <cell r="J45" t="str">
            <v>東京都港区</v>
          </cell>
          <cell r="K45" t="str">
            <v>男</v>
          </cell>
          <cell r="L45">
            <v>33100</v>
          </cell>
          <cell r="M45" t="str">
            <v>(34歳)</v>
          </cell>
          <cell r="N45" t="str">
            <v>国会議員２５</v>
          </cell>
          <cell r="O45" t="str">
            <v>https://www.soumu.go.jp/25</v>
          </cell>
          <cell r="P45" t="str">
            <v>所属</v>
          </cell>
          <cell r="Q45" t="str">
            <v>地方議会議員２５</v>
          </cell>
          <cell r="R45" t="str">
            <v>新</v>
          </cell>
          <cell r="S45">
            <v>25</v>
          </cell>
          <cell r="T45" t="str">
            <v>○</v>
          </cell>
          <cell r="U45" t="str">
            <v>○20</v>
          </cell>
          <cell r="V45" t="str">
            <v>A25</v>
          </cell>
          <cell r="W45" t="str">
            <v>B25</v>
          </cell>
          <cell r="X45" t="str">
            <v>a25</v>
          </cell>
          <cell r="Y45" t="str">
            <v>b25</v>
          </cell>
        </row>
        <row r="46">
          <cell r="A46">
            <v>26</v>
          </cell>
          <cell r="C46" t="str">
            <v>A26</v>
          </cell>
          <cell r="D46" t="str">
            <v>B26</v>
          </cell>
          <cell r="E46" t="str">
            <v>a26</v>
          </cell>
          <cell r="F46" t="str">
            <v>b26</v>
          </cell>
          <cell r="G46" t="str">
            <v>東京都千代田区２６</v>
          </cell>
          <cell r="H46" t="str">
            <v>東京都</v>
          </cell>
          <cell r="I46" t="str">
            <v>東京都港区２６</v>
          </cell>
          <cell r="J46" t="str">
            <v>東京都港区</v>
          </cell>
          <cell r="K46" t="str">
            <v>男</v>
          </cell>
          <cell r="L46">
            <v>33101</v>
          </cell>
          <cell r="M46" t="str">
            <v>(34歳)</v>
          </cell>
          <cell r="N46" t="str">
            <v>国会議員２６</v>
          </cell>
          <cell r="O46" t="str">
            <v>https://www.soumu.go.jp/26</v>
          </cell>
          <cell r="P46" t="str">
            <v>所属</v>
          </cell>
          <cell r="Q46" t="str">
            <v>地方議会議員２６</v>
          </cell>
          <cell r="R46" t="str">
            <v>新</v>
          </cell>
          <cell r="S46">
            <v>26</v>
          </cell>
          <cell r="T46" t="str">
            <v>○</v>
          </cell>
          <cell r="U46" t="str">
            <v>○21</v>
          </cell>
          <cell r="V46" t="str">
            <v>A26</v>
          </cell>
          <cell r="W46" t="str">
            <v>B26</v>
          </cell>
          <cell r="X46" t="str">
            <v>a26</v>
          </cell>
          <cell r="Y46" t="str">
            <v>b26</v>
          </cell>
        </row>
        <row r="47">
          <cell r="A47">
            <v>27</v>
          </cell>
          <cell r="C47" t="str">
            <v>A27</v>
          </cell>
          <cell r="D47" t="str">
            <v>B27</v>
          </cell>
          <cell r="E47" t="str">
            <v>a27</v>
          </cell>
          <cell r="F47" t="str">
            <v>b27</v>
          </cell>
          <cell r="G47" t="str">
            <v>東京都千代田区２７</v>
          </cell>
          <cell r="H47" t="str">
            <v>東京都</v>
          </cell>
          <cell r="I47" t="str">
            <v>東京都港区２７</v>
          </cell>
          <cell r="J47" t="str">
            <v>東京都港区</v>
          </cell>
          <cell r="K47" t="str">
            <v>男</v>
          </cell>
          <cell r="L47">
            <v>33102</v>
          </cell>
          <cell r="M47" t="str">
            <v>(34歳)</v>
          </cell>
          <cell r="N47" t="str">
            <v>国会議員２７</v>
          </cell>
          <cell r="O47" t="str">
            <v>https://www.soumu.go.jp/27</v>
          </cell>
          <cell r="P47" t="str">
            <v>所属</v>
          </cell>
          <cell r="Q47" t="str">
            <v>地方議会議員２７</v>
          </cell>
          <cell r="R47" t="str">
            <v>新</v>
          </cell>
          <cell r="S47">
            <v>27</v>
          </cell>
          <cell r="T47" t="str">
            <v>○</v>
          </cell>
          <cell r="U47" t="str">
            <v>○22</v>
          </cell>
          <cell r="V47" t="str">
            <v>A27</v>
          </cell>
          <cell r="W47" t="str">
            <v>B27</v>
          </cell>
          <cell r="X47" t="str">
            <v>a27</v>
          </cell>
          <cell r="Y47" t="str">
            <v>b27</v>
          </cell>
        </row>
        <row r="48">
          <cell r="A48">
            <v>28</v>
          </cell>
          <cell r="C48" t="str">
            <v>A28</v>
          </cell>
          <cell r="D48" t="str">
            <v>B28</v>
          </cell>
          <cell r="E48" t="str">
            <v>a28</v>
          </cell>
          <cell r="F48" t="str">
            <v>b28</v>
          </cell>
          <cell r="G48" t="str">
            <v>東京都千代田区２８</v>
          </cell>
          <cell r="H48" t="str">
            <v>東京都</v>
          </cell>
          <cell r="I48" t="str">
            <v>東京都港区２８</v>
          </cell>
          <cell r="J48" t="str">
            <v>東京都港区</v>
          </cell>
          <cell r="K48" t="str">
            <v>男</v>
          </cell>
          <cell r="L48">
            <v>33103</v>
          </cell>
          <cell r="M48" t="str">
            <v>(34歳)</v>
          </cell>
          <cell r="N48" t="str">
            <v>国会議員２８</v>
          </cell>
          <cell r="O48" t="str">
            <v>https://www.soumu.go.jp/28</v>
          </cell>
          <cell r="P48" t="str">
            <v>所属</v>
          </cell>
          <cell r="Q48" t="str">
            <v>地方議会議員２８</v>
          </cell>
          <cell r="R48" t="str">
            <v>新</v>
          </cell>
          <cell r="S48">
            <v>28</v>
          </cell>
          <cell r="T48" t="str">
            <v>○</v>
          </cell>
          <cell r="U48" t="str">
            <v>○23</v>
          </cell>
          <cell r="V48" t="str">
            <v>A28</v>
          </cell>
          <cell r="W48" t="str">
            <v>B28</v>
          </cell>
          <cell r="X48" t="str">
            <v>a28</v>
          </cell>
          <cell r="Y48" t="str">
            <v>b28</v>
          </cell>
        </row>
        <row r="49">
          <cell r="A49">
            <v>29</v>
          </cell>
          <cell r="C49" t="str">
            <v>A29</v>
          </cell>
          <cell r="D49" t="str">
            <v>B29</v>
          </cell>
          <cell r="E49" t="str">
            <v>a29</v>
          </cell>
          <cell r="F49" t="str">
            <v>b29</v>
          </cell>
          <cell r="G49" t="str">
            <v>東京都千代田区２９</v>
          </cell>
          <cell r="H49" t="str">
            <v>東京都</v>
          </cell>
          <cell r="I49" t="str">
            <v>東京都港区２９</v>
          </cell>
          <cell r="J49" t="str">
            <v>東京都港区</v>
          </cell>
          <cell r="K49" t="str">
            <v>男</v>
          </cell>
          <cell r="L49">
            <v>33104</v>
          </cell>
          <cell r="M49" t="str">
            <v>(34歳)</v>
          </cell>
          <cell r="N49" t="str">
            <v>国会議員２９</v>
          </cell>
          <cell r="O49" t="str">
            <v>https://www.soumu.go.jp/29</v>
          </cell>
          <cell r="P49" t="str">
            <v>所属</v>
          </cell>
          <cell r="Q49" t="str">
            <v>地方議会議員２９</v>
          </cell>
          <cell r="R49" t="str">
            <v>新</v>
          </cell>
          <cell r="S49">
            <v>29</v>
          </cell>
          <cell r="T49" t="str">
            <v>○</v>
          </cell>
          <cell r="U49" t="str">
            <v>○24</v>
          </cell>
          <cell r="V49" t="str">
            <v>A29</v>
          </cell>
          <cell r="W49" t="str">
            <v>B29</v>
          </cell>
          <cell r="X49" t="str">
            <v>a29</v>
          </cell>
          <cell r="Y49" t="str">
            <v>b29</v>
          </cell>
        </row>
        <row r="50">
          <cell r="A50">
            <v>30</v>
          </cell>
          <cell r="C50" t="str">
            <v>A30</v>
          </cell>
          <cell r="D50" t="str">
            <v>B30</v>
          </cell>
          <cell r="E50" t="str">
            <v>a30</v>
          </cell>
          <cell r="F50" t="str">
            <v>b30</v>
          </cell>
          <cell r="G50" t="str">
            <v>東京都千代田区３０</v>
          </cell>
          <cell r="H50" t="str">
            <v>東京都</v>
          </cell>
          <cell r="I50" t="str">
            <v>東京都港区３０</v>
          </cell>
          <cell r="J50" t="str">
            <v>東京都港区</v>
          </cell>
          <cell r="K50" t="str">
            <v>男</v>
          </cell>
          <cell r="L50">
            <v>33105</v>
          </cell>
          <cell r="M50" t="str">
            <v>(34歳)</v>
          </cell>
          <cell r="N50" t="str">
            <v>国会議員３０</v>
          </cell>
          <cell r="O50" t="str">
            <v>https://www.soumu.go.jp/30</v>
          </cell>
          <cell r="P50" t="str">
            <v>所属</v>
          </cell>
          <cell r="Q50" t="str">
            <v>地方議会議員３０</v>
          </cell>
          <cell r="R50" t="str">
            <v>新</v>
          </cell>
          <cell r="S50">
            <v>30</v>
          </cell>
          <cell r="T50" t="str">
            <v>○</v>
          </cell>
          <cell r="U50" t="str">
            <v>○25</v>
          </cell>
          <cell r="V50" t="str">
            <v>A30</v>
          </cell>
          <cell r="W50" t="str">
            <v>B30</v>
          </cell>
          <cell r="X50" t="str">
            <v>a30</v>
          </cell>
          <cell r="Y50" t="str">
            <v>b30</v>
          </cell>
        </row>
        <row r="51">
          <cell r="A51">
            <v>31</v>
          </cell>
          <cell r="C51" t="str">
            <v>A31</v>
          </cell>
          <cell r="D51" t="str">
            <v>B31</v>
          </cell>
          <cell r="E51" t="str">
            <v>a31</v>
          </cell>
          <cell r="F51" t="str">
            <v>b31</v>
          </cell>
          <cell r="G51" t="str">
            <v>東京都千代田区３１</v>
          </cell>
          <cell r="H51" t="str">
            <v>東京都</v>
          </cell>
          <cell r="I51" t="str">
            <v>東京都港区３１</v>
          </cell>
          <cell r="J51" t="str">
            <v>東京都港区</v>
          </cell>
          <cell r="K51" t="str">
            <v>男</v>
          </cell>
          <cell r="L51">
            <v>33106</v>
          </cell>
          <cell r="M51" t="str">
            <v>(34歳)</v>
          </cell>
          <cell r="N51" t="str">
            <v>国会議員３１</v>
          </cell>
          <cell r="O51" t="str">
            <v>https://www.soumu.go.jp/31</v>
          </cell>
          <cell r="P51" t="str">
            <v>所属</v>
          </cell>
          <cell r="Q51" t="str">
            <v>地方議会議員３１</v>
          </cell>
          <cell r="R51" t="str">
            <v>新</v>
          </cell>
          <cell r="S51">
            <v>31</v>
          </cell>
          <cell r="T51" t="str">
            <v>○</v>
          </cell>
          <cell r="U51" t="str">
            <v>○26</v>
          </cell>
          <cell r="V51" t="str">
            <v>A31</v>
          </cell>
          <cell r="W51" t="str">
            <v>B31</v>
          </cell>
          <cell r="X51" t="str">
            <v>a31</v>
          </cell>
          <cell r="Y51" t="str">
            <v>b31</v>
          </cell>
        </row>
        <row r="52">
          <cell r="A52">
            <v>32</v>
          </cell>
          <cell r="C52" t="str">
            <v>A32</v>
          </cell>
          <cell r="D52" t="str">
            <v>B32</v>
          </cell>
          <cell r="E52" t="str">
            <v>a32</v>
          </cell>
          <cell r="F52" t="str">
            <v>b32</v>
          </cell>
          <cell r="G52" t="str">
            <v>東京都千代田区３２</v>
          </cell>
          <cell r="H52" t="str">
            <v>東京都</v>
          </cell>
          <cell r="I52" t="str">
            <v>東京都港区３２</v>
          </cell>
          <cell r="J52" t="str">
            <v>東京都港区</v>
          </cell>
          <cell r="K52" t="str">
            <v>男</v>
          </cell>
          <cell r="L52">
            <v>33107</v>
          </cell>
          <cell r="M52" t="str">
            <v>(34歳)</v>
          </cell>
          <cell r="N52" t="str">
            <v>国会議員３２</v>
          </cell>
          <cell r="O52" t="str">
            <v>https://www.soumu.go.jp/32</v>
          </cell>
          <cell r="P52" t="str">
            <v>所属</v>
          </cell>
          <cell r="Q52" t="str">
            <v>地方議会議員３２</v>
          </cell>
          <cell r="R52" t="str">
            <v>新</v>
          </cell>
          <cell r="S52">
            <v>32</v>
          </cell>
          <cell r="T52" t="str">
            <v>○</v>
          </cell>
          <cell r="U52" t="str">
            <v>○27</v>
          </cell>
          <cell r="V52" t="str">
            <v>A32</v>
          </cell>
          <cell r="W52" t="str">
            <v>B32</v>
          </cell>
          <cell r="X52" t="str">
            <v>a32</v>
          </cell>
          <cell r="Y52" t="str">
            <v>b32</v>
          </cell>
        </row>
        <row r="53">
          <cell r="A53">
            <v>33</v>
          </cell>
          <cell r="C53" t="str">
            <v>A33</v>
          </cell>
          <cell r="D53" t="str">
            <v>B33</v>
          </cell>
          <cell r="E53" t="str">
            <v>a33</v>
          </cell>
          <cell r="F53" t="str">
            <v>b33</v>
          </cell>
          <cell r="G53" t="str">
            <v>東京都千代田区３３</v>
          </cell>
          <cell r="H53" t="str">
            <v>東京都</v>
          </cell>
          <cell r="I53" t="str">
            <v>東京都港区３３</v>
          </cell>
          <cell r="J53" t="str">
            <v>東京都港区</v>
          </cell>
          <cell r="K53" t="str">
            <v>男</v>
          </cell>
          <cell r="L53">
            <v>33108</v>
          </cell>
          <cell r="M53" t="str">
            <v>(34歳)</v>
          </cell>
          <cell r="N53" t="str">
            <v>国会議員３３</v>
          </cell>
          <cell r="O53" t="str">
            <v>https://www.soumu.go.jp/33</v>
          </cell>
          <cell r="P53" t="str">
            <v>所属</v>
          </cell>
          <cell r="Q53" t="str">
            <v>地方議会議員３３</v>
          </cell>
          <cell r="R53" t="str">
            <v>新</v>
          </cell>
          <cell r="S53">
            <v>33</v>
          </cell>
          <cell r="T53" t="str">
            <v>○</v>
          </cell>
          <cell r="U53" t="str">
            <v>○28</v>
          </cell>
          <cell r="V53" t="str">
            <v>A33</v>
          </cell>
          <cell r="W53" t="str">
            <v>B33</v>
          </cell>
          <cell r="X53" t="str">
            <v>a33</v>
          </cell>
          <cell r="Y53" t="str">
            <v>b33</v>
          </cell>
        </row>
        <row r="54">
          <cell r="A54">
            <v>34</v>
          </cell>
          <cell r="C54" t="str">
            <v>A34</v>
          </cell>
          <cell r="D54" t="str">
            <v>B34</v>
          </cell>
          <cell r="E54" t="str">
            <v>a34</v>
          </cell>
          <cell r="F54" t="str">
            <v>b34</v>
          </cell>
          <cell r="G54" t="str">
            <v>東京都千代田区３４</v>
          </cell>
          <cell r="H54" t="str">
            <v>東京都</v>
          </cell>
          <cell r="I54" t="str">
            <v>東京都港区３４</v>
          </cell>
          <cell r="J54" t="str">
            <v>東京都港区</v>
          </cell>
          <cell r="K54" t="str">
            <v>男</v>
          </cell>
          <cell r="L54">
            <v>33109</v>
          </cell>
          <cell r="M54" t="str">
            <v>(34歳)</v>
          </cell>
          <cell r="N54" t="str">
            <v>国会議員３４</v>
          </cell>
          <cell r="O54" t="str">
            <v>https://www.soumu.go.jp/34</v>
          </cell>
          <cell r="P54" t="str">
            <v>所属</v>
          </cell>
          <cell r="Q54" t="str">
            <v>地方議会議員３４</v>
          </cell>
          <cell r="R54" t="str">
            <v>新</v>
          </cell>
          <cell r="S54">
            <v>34</v>
          </cell>
          <cell r="T54" t="str">
            <v>○</v>
          </cell>
          <cell r="U54" t="str">
            <v>○29</v>
          </cell>
          <cell r="V54" t="str">
            <v>A34</v>
          </cell>
          <cell r="W54" t="str">
            <v>B34</v>
          </cell>
          <cell r="X54" t="str">
            <v>a34</v>
          </cell>
          <cell r="Y54" t="str">
            <v>b34</v>
          </cell>
        </row>
        <row r="55">
          <cell r="A55">
            <v>35</v>
          </cell>
          <cell r="C55" t="str">
            <v>A35</v>
          </cell>
          <cell r="D55" t="str">
            <v>B35</v>
          </cell>
          <cell r="E55" t="str">
            <v>a35</v>
          </cell>
          <cell r="F55" t="str">
            <v>b35</v>
          </cell>
          <cell r="G55" t="str">
            <v>東京都千代田区３５</v>
          </cell>
          <cell r="H55" t="str">
            <v>東京都</v>
          </cell>
          <cell r="I55" t="str">
            <v>東京都港区３５</v>
          </cell>
          <cell r="J55" t="str">
            <v>東京都港区</v>
          </cell>
          <cell r="K55" t="str">
            <v>男</v>
          </cell>
          <cell r="L55">
            <v>33110</v>
          </cell>
          <cell r="M55" t="str">
            <v>(34歳)</v>
          </cell>
          <cell r="N55" t="str">
            <v>国会議員３５</v>
          </cell>
          <cell r="O55" t="str">
            <v>https://www.soumu.go.jp/35</v>
          </cell>
          <cell r="P55" t="str">
            <v>所属</v>
          </cell>
          <cell r="Q55" t="str">
            <v>地方議会議員３５</v>
          </cell>
          <cell r="R55" t="str">
            <v>新</v>
          </cell>
          <cell r="S55">
            <v>35</v>
          </cell>
          <cell r="T55" t="str">
            <v>○</v>
          </cell>
          <cell r="U55" t="str">
            <v>○30</v>
          </cell>
          <cell r="V55" t="str">
            <v>A35</v>
          </cell>
          <cell r="W55" t="str">
            <v>B35</v>
          </cell>
          <cell r="X55" t="str">
            <v>a35</v>
          </cell>
          <cell r="Y55" t="str">
            <v>b35</v>
          </cell>
        </row>
        <row r="56">
          <cell r="A56">
            <v>36</v>
          </cell>
          <cell r="C56" t="str">
            <v>A36</v>
          </cell>
          <cell r="D56" t="str">
            <v>B36</v>
          </cell>
          <cell r="E56" t="str">
            <v>a36</v>
          </cell>
          <cell r="F56" t="str">
            <v>b36</v>
          </cell>
          <cell r="G56" t="str">
            <v>東京都千代田区３６</v>
          </cell>
          <cell r="H56" t="str">
            <v>東京都</v>
          </cell>
          <cell r="I56" t="str">
            <v>東京都港区３６</v>
          </cell>
          <cell r="J56" t="str">
            <v>東京都港区</v>
          </cell>
          <cell r="K56" t="str">
            <v>男</v>
          </cell>
          <cell r="L56">
            <v>33111</v>
          </cell>
          <cell r="M56" t="str">
            <v>(34歳)</v>
          </cell>
          <cell r="N56" t="str">
            <v>国会議員３６</v>
          </cell>
          <cell r="O56" t="str">
            <v>https://www.soumu.go.jp/36</v>
          </cell>
          <cell r="P56" t="str">
            <v>所属</v>
          </cell>
          <cell r="Q56" t="str">
            <v>地方議会議員３６</v>
          </cell>
          <cell r="R56" t="str">
            <v>新</v>
          </cell>
          <cell r="S56">
            <v>36</v>
          </cell>
          <cell r="T56" t="str">
            <v>○</v>
          </cell>
          <cell r="U56" t="str">
            <v>○31</v>
          </cell>
          <cell r="V56" t="str">
            <v>A36</v>
          </cell>
          <cell r="W56" t="str">
            <v>B36</v>
          </cell>
          <cell r="X56" t="str">
            <v>a36</v>
          </cell>
          <cell r="Y56" t="str">
            <v>b36</v>
          </cell>
        </row>
        <row r="57">
          <cell r="A57">
            <v>37</v>
          </cell>
          <cell r="C57" t="str">
            <v>A37</v>
          </cell>
          <cell r="D57" t="str">
            <v>B37</v>
          </cell>
          <cell r="E57" t="str">
            <v>a37</v>
          </cell>
          <cell r="F57" t="str">
            <v>b37</v>
          </cell>
          <cell r="G57" t="str">
            <v>東京都千代田区３７</v>
          </cell>
          <cell r="H57" t="str">
            <v>東京都</v>
          </cell>
          <cell r="I57" t="str">
            <v>東京都港区３７</v>
          </cell>
          <cell r="J57" t="str">
            <v>東京都港区</v>
          </cell>
          <cell r="K57" t="str">
            <v>男</v>
          </cell>
          <cell r="L57">
            <v>33112</v>
          </cell>
          <cell r="M57" t="str">
            <v>(34歳)</v>
          </cell>
          <cell r="N57" t="str">
            <v>国会議員３７</v>
          </cell>
          <cell r="O57" t="str">
            <v>https://www.soumu.go.jp/37</v>
          </cell>
          <cell r="P57" t="str">
            <v>所属</v>
          </cell>
          <cell r="Q57" t="str">
            <v>地方議会議員３７</v>
          </cell>
          <cell r="R57" t="str">
            <v>新</v>
          </cell>
          <cell r="S57">
            <v>37</v>
          </cell>
          <cell r="T57" t="str">
            <v>○</v>
          </cell>
          <cell r="U57" t="str">
            <v>○32</v>
          </cell>
          <cell r="V57" t="str">
            <v>A37</v>
          </cell>
          <cell r="W57" t="str">
            <v>B37</v>
          </cell>
          <cell r="X57" t="str">
            <v>a37</v>
          </cell>
          <cell r="Y57" t="str">
            <v>b37</v>
          </cell>
        </row>
        <row r="58">
          <cell r="A58">
            <v>38</v>
          </cell>
          <cell r="C58" t="str">
            <v>A38</v>
          </cell>
          <cell r="D58" t="str">
            <v>B38</v>
          </cell>
          <cell r="E58" t="str">
            <v>a38</v>
          </cell>
          <cell r="F58" t="str">
            <v>b38</v>
          </cell>
          <cell r="G58" t="str">
            <v>東京都千代田区３８</v>
          </cell>
          <cell r="H58" t="str">
            <v>東京都</v>
          </cell>
          <cell r="I58" t="str">
            <v>東京都港区３８</v>
          </cell>
          <cell r="J58" t="str">
            <v>東京都港区</v>
          </cell>
          <cell r="K58" t="str">
            <v>男</v>
          </cell>
          <cell r="L58">
            <v>33113</v>
          </cell>
          <cell r="M58" t="str">
            <v>(34歳)</v>
          </cell>
          <cell r="N58" t="str">
            <v>国会議員３８</v>
          </cell>
          <cell r="O58" t="str">
            <v>https://www.soumu.go.jp/38</v>
          </cell>
          <cell r="P58" t="str">
            <v>所属</v>
          </cell>
          <cell r="Q58" t="str">
            <v>地方議会議員３８</v>
          </cell>
          <cell r="R58" t="str">
            <v>新</v>
          </cell>
          <cell r="S58">
            <v>38</v>
          </cell>
          <cell r="T58" t="str">
            <v>○</v>
          </cell>
          <cell r="U58" t="str">
            <v>○33</v>
          </cell>
          <cell r="V58" t="str">
            <v>A38</v>
          </cell>
          <cell r="W58" t="str">
            <v>B38</v>
          </cell>
          <cell r="X58" t="str">
            <v>a38</v>
          </cell>
          <cell r="Y58" t="str">
            <v>b38</v>
          </cell>
        </row>
        <row r="59">
          <cell r="A59">
            <v>39</v>
          </cell>
          <cell r="C59" t="str">
            <v>A39</v>
          </cell>
          <cell r="D59" t="str">
            <v>B39</v>
          </cell>
          <cell r="E59" t="str">
            <v>a39</v>
          </cell>
          <cell r="F59" t="str">
            <v>b39</v>
          </cell>
          <cell r="G59" t="str">
            <v>東京都千代田区３９</v>
          </cell>
          <cell r="H59" t="str">
            <v>東京都</v>
          </cell>
          <cell r="I59" t="str">
            <v>東京都港区３９</v>
          </cell>
          <cell r="J59" t="str">
            <v>東京都港区</v>
          </cell>
          <cell r="K59" t="str">
            <v>男</v>
          </cell>
          <cell r="L59">
            <v>33114</v>
          </cell>
          <cell r="M59" t="str">
            <v>(34歳)</v>
          </cell>
          <cell r="N59" t="str">
            <v>国会議員３９</v>
          </cell>
          <cell r="O59" t="str">
            <v>https://www.soumu.go.jp/39</v>
          </cell>
          <cell r="P59" t="str">
            <v>所属</v>
          </cell>
          <cell r="Q59" t="str">
            <v>地方議会議員３９</v>
          </cell>
          <cell r="R59" t="str">
            <v>新</v>
          </cell>
          <cell r="S59">
            <v>39</v>
          </cell>
          <cell r="T59" t="str">
            <v>○</v>
          </cell>
          <cell r="U59" t="str">
            <v>○34</v>
          </cell>
          <cell r="V59" t="str">
            <v>A39</v>
          </cell>
          <cell r="W59" t="str">
            <v>B39</v>
          </cell>
          <cell r="X59" t="str">
            <v>a39</v>
          </cell>
          <cell r="Y59" t="str">
            <v>b39</v>
          </cell>
        </row>
        <row r="60">
          <cell r="A60">
            <v>40</v>
          </cell>
          <cell r="C60" t="str">
            <v>A40</v>
          </cell>
          <cell r="D60" t="str">
            <v>B40</v>
          </cell>
          <cell r="E60" t="str">
            <v>a40</v>
          </cell>
          <cell r="F60" t="str">
            <v>b40</v>
          </cell>
          <cell r="G60" t="str">
            <v>東京都千代田区４０</v>
          </cell>
          <cell r="H60" t="str">
            <v>東京都</v>
          </cell>
          <cell r="I60" t="str">
            <v>東京都港区４０</v>
          </cell>
          <cell r="J60" t="str">
            <v>東京都港区</v>
          </cell>
          <cell r="K60" t="str">
            <v>男</v>
          </cell>
          <cell r="L60">
            <v>33115</v>
          </cell>
          <cell r="M60" t="str">
            <v>(34歳)</v>
          </cell>
          <cell r="N60" t="str">
            <v>国会議員４０</v>
          </cell>
          <cell r="O60" t="str">
            <v>https://www.soumu.go.jp/40</v>
          </cell>
          <cell r="P60" t="str">
            <v>所属</v>
          </cell>
          <cell r="Q60" t="str">
            <v>地方議会議員４０</v>
          </cell>
          <cell r="R60" t="str">
            <v>新</v>
          </cell>
          <cell r="S60">
            <v>40</v>
          </cell>
          <cell r="T60" t="str">
            <v>○</v>
          </cell>
          <cell r="U60" t="str">
            <v>○35</v>
          </cell>
          <cell r="V60" t="str">
            <v>A40</v>
          </cell>
          <cell r="W60" t="str">
            <v>B40</v>
          </cell>
          <cell r="X60" t="str">
            <v>a40</v>
          </cell>
          <cell r="Y60" t="str">
            <v>b40</v>
          </cell>
        </row>
        <row r="61">
          <cell r="A61">
            <v>41</v>
          </cell>
          <cell r="C61" t="str">
            <v>A41</v>
          </cell>
          <cell r="D61" t="str">
            <v>B41</v>
          </cell>
          <cell r="E61" t="str">
            <v>a41</v>
          </cell>
          <cell r="F61" t="str">
            <v>b41</v>
          </cell>
          <cell r="G61" t="str">
            <v>東京都千代田区４１</v>
          </cell>
          <cell r="H61" t="str">
            <v>東京都</v>
          </cell>
          <cell r="I61" t="str">
            <v>東京都港区４１</v>
          </cell>
          <cell r="J61" t="str">
            <v>東京都港区</v>
          </cell>
          <cell r="K61" t="str">
            <v>男</v>
          </cell>
          <cell r="L61">
            <v>33116</v>
          </cell>
          <cell r="M61" t="str">
            <v>(34歳)</v>
          </cell>
          <cell r="N61" t="str">
            <v>国会議員４１</v>
          </cell>
          <cell r="O61" t="str">
            <v>https://www.soumu.go.jp/41</v>
          </cell>
          <cell r="P61" t="str">
            <v>所属</v>
          </cell>
          <cell r="Q61" t="str">
            <v>地方議会議員４１</v>
          </cell>
          <cell r="R61" t="str">
            <v>新</v>
          </cell>
          <cell r="S61">
            <v>41</v>
          </cell>
          <cell r="T61" t="str">
            <v>○</v>
          </cell>
          <cell r="U61" t="str">
            <v>○36</v>
          </cell>
          <cell r="V61" t="str">
            <v>A41</v>
          </cell>
          <cell r="W61" t="str">
            <v>B41</v>
          </cell>
          <cell r="X61" t="str">
            <v>a41</v>
          </cell>
          <cell r="Y61" t="str">
            <v>b41</v>
          </cell>
        </row>
        <row r="62">
          <cell r="A62">
            <v>42</v>
          </cell>
          <cell r="C62" t="str">
            <v>A42</v>
          </cell>
          <cell r="D62" t="str">
            <v>B42</v>
          </cell>
          <cell r="E62" t="str">
            <v>a42</v>
          </cell>
          <cell r="F62" t="str">
            <v>b42</v>
          </cell>
          <cell r="G62" t="str">
            <v>東京都千代田区４２</v>
          </cell>
          <cell r="H62" t="str">
            <v>東京都</v>
          </cell>
          <cell r="I62" t="str">
            <v>東京都港区４２</v>
          </cell>
          <cell r="J62" t="str">
            <v>東京都港区</v>
          </cell>
          <cell r="K62" t="str">
            <v>男</v>
          </cell>
          <cell r="L62">
            <v>33117</v>
          </cell>
          <cell r="M62" t="str">
            <v>(34歳)</v>
          </cell>
          <cell r="N62" t="str">
            <v>国会議員４２</v>
          </cell>
          <cell r="O62" t="str">
            <v>https://www.soumu.go.jp/42</v>
          </cell>
          <cell r="P62" t="str">
            <v>所属</v>
          </cell>
          <cell r="Q62" t="str">
            <v>地方議会議員４２</v>
          </cell>
          <cell r="R62" t="str">
            <v>新</v>
          </cell>
          <cell r="S62">
            <v>42</v>
          </cell>
          <cell r="T62" t="str">
            <v>○</v>
          </cell>
          <cell r="U62" t="str">
            <v>○37</v>
          </cell>
          <cell r="V62" t="str">
            <v>A42</v>
          </cell>
          <cell r="W62" t="str">
            <v>B42</v>
          </cell>
          <cell r="X62" t="str">
            <v>a42</v>
          </cell>
          <cell r="Y62" t="str">
            <v>b42</v>
          </cell>
        </row>
        <row r="63">
          <cell r="A63">
            <v>43</v>
          </cell>
          <cell r="C63" t="str">
            <v>A43</v>
          </cell>
          <cell r="D63" t="str">
            <v>B43</v>
          </cell>
          <cell r="E63" t="str">
            <v>a43</v>
          </cell>
          <cell r="F63" t="str">
            <v>b43</v>
          </cell>
          <cell r="G63" t="str">
            <v>東京都千代田区４３</v>
          </cell>
          <cell r="H63" t="str">
            <v>東京都</v>
          </cell>
          <cell r="I63" t="str">
            <v>東京都港区４３</v>
          </cell>
          <cell r="J63" t="str">
            <v>東京都港区</v>
          </cell>
          <cell r="K63" t="str">
            <v>男</v>
          </cell>
          <cell r="L63">
            <v>33118</v>
          </cell>
          <cell r="M63" t="str">
            <v>(34歳)</v>
          </cell>
          <cell r="N63" t="str">
            <v>国会議員４３</v>
          </cell>
          <cell r="O63" t="str">
            <v>https://www.soumu.go.jp/43</v>
          </cell>
          <cell r="P63" t="str">
            <v>所属</v>
          </cell>
          <cell r="Q63" t="str">
            <v>地方議会議員４３</v>
          </cell>
          <cell r="R63" t="str">
            <v>新</v>
          </cell>
          <cell r="S63">
            <v>43</v>
          </cell>
          <cell r="T63" t="str">
            <v>○</v>
          </cell>
          <cell r="U63" t="str">
            <v>○38</v>
          </cell>
          <cell r="V63" t="str">
            <v>A43</v>
          </cell>
          <cell r="W63" t="str">
            <v>B43</v>
          </cell>
          <cell r="X63" t="str">
            <v>a43</v>
          </cell>
          <cell r="Y63" t="str">
            <v>b43</v>
          </cell>
        </row>
        <row r="64">
          <cell r="A64">
            <v>44</v>
          </cell>
          <cell r="C64" t="str">
            <v>A44</v>
          </cell>
          <cell r="D64" t="str">
            <v>B44</v>
          </cell>
          <cell r="E64" t="str">
            <v>a44</v>
          </cell>
          <cell r="F64" t="str">
            <v>b44</v>
          </cell>
          <cell r="G64" t="str">
            <v>東京都千代田区４４</v>
          </cell>
          <cell r="H64" t="str">
            <v>東京都</v>
          </cell>
          <cell r="I64" t="str">
            <v>東京都港区４４</v>
          </cell>
          <cell r="J64" t="str">
            <v>東京都港区</v>
          </cell>
          <cell r="K64" t="str">
            <v>男</v>
          </cell>
          <cell r="L64">
            <v>33119</v>
          </cell>
          <cell r="M64" t="str">
            <v>(34歳)</v>
          </cell>
          <cell r="N64" t="str">
            <v>国会議員４４</v>
          </cell>
          <cell r="O64" t="str">
            <v>https://www.soumu.go.jp/44</v>
          </cell>
          <cell r="P64" t="str">
            <v>所属</v>
          </cell>
          <cell r="Q64" t="str">
            <v>地方議会議員４４</v>
          </cell>
          <cell r="R64" t="str">
            <v>新</v>
          </cell>
          <cell r="S64">
            <v>44</v>
          </cell>
          <cell r="T64" t="str">
            <v>○</v>
          </cell>
          <cell r="U64" t="str">
            <v>○39</v>
          </cell>
          <cell r="V64" t="str">
            <v>A44</v>
          </cell>
          <cell r="W64" t="str">
            <v>B44</v>
          </cell>
          <cell r="X64" t="str">
            <v>a44</v>
          </cell>
          <cell r="Y64" t="str">
            <v>b44</v>
          </cell>
        </row>
        <row r="65">
          <cell r="A65">
            <v>45</v>
          </cell>
          <cell r="C65" t="str">
            <v>A45</v>
          </cell>
          <cell r="D65" t="str">
            <v>B45</v>
          </cell>
          <cell r="E65" t="str">
            <v>a45</v>
          </cell>
          <cell r="F65" t="str">
            <v>b45</v>
          </cell>
          <cell r="G65" t="str">
            <v>東京都千代田区４５</v>
          </cell>
          <cell r="H65" t="str">
            <v>東京都</v>
          </cell>
          <cell r="I65" t="str">
            <v>東京都港区４５</v>
          </cell>
          <cell r="J65" t="str">
            <v>東京都港区</v>
          </cell>
          <cell r="K65" t="str">
            <v>男</v>
          </cell>
          <cell r="L65">
            <v>33120</v>
          </cell>
          <cell r="M65" t="str">
            <v>(34歳)</v>
          </cell>
          <cell r="N65" t="str">
            <v>国会議員４５</v>
          </cell>
          <cell r="O65" t="str">
            <v>https://www.soumu.go.jp/45</v>
          </cell>
          <cell r="P65" t="str">
            <v>所属</v>
          </cell>
          <cell r="Q65" t="str">
            <v>地方議会議員４５</v>
          </cell>
          <cell r="R65" t="str">
            <v>新</v>
          </cell>
          <cell r="S65">
            <v>45</v>
          </cell>
          <cell r="T65" t="str">
            <v>○</v>
          </cell>
          <cell r="U65" t="str">
            <v>○40</v>
          </cell>
          <cell r="V65" t="str">
            <v>A45</v>
          </cell>
          <cell r="W65" t="str">
            <v>B45</v>
          </cell>
          <cell r="X65" t="str">
            <v>a45</v>
          </cell>
          <cell r="Y65" t="str">
            <v>b45</v>
          </cell>
        </row>
        <row r="66">
          <cell r="A66">
            <v>46</v>
          </cell>
          <cell r="C66" t="str">
            <v>A46</v>
          </cell>
          <cell r="D66" t="str">
            <v>B46</v>
          </cell>
          <cell r="E66" t="str">
            <v>a46</v>
          </cell>
          <cell r="F66" t="str">
            <v>b46</v>
          </cell>
          <cell r="G66" t="str">
            <v>東京都千代田区４６</v>
          </cell>
          <cell r="H66" t="str">
            <v>東京都</v>
          </cell>
          <cell r="I66" t="str">
            <v>東京都港区４６</v>
          </cell>
          <cell r="J66" t="str">
            <v>東京都港区</v>
          </cell>
          <cell r="K66" t="str">
            <v>男</v>
          </cell>
          <cell r="L66">
            <v>33121</v>
          </cell>
          <cell r="M66" t="str">
            <v>(34歳)</v>
          </cell>
          <cell r="N66" t="str">
            <v>国会議員４６</v>
          </cell>
          <cell r="O66" t="str">
            <v>https://www.soumu.go.jp/46</v>
          </cell>
          <cell r="P66" t="str">
            <v>所属</v>
          </cell>
          <cell r="Q66" t="str">
            <v>地方議会議員４６</v>
          </cell>
          <cell r="R66" t="str">
            <v>新</v>
          </cell>
          <cell r="S66">
            <v>46</v>
          </cell>
          <cell r="T66" t="str">
            <v>○</v>
          </cell>
          <cell r="U66" t="str">
            <v>○41</v>
          </cell>
          <cell r="V66" t="str">
            <v>A46</v>
          </cell>
          <cell r="W66" t="str">
            <v>B46</v>
          </cell>
          <cell r="X66" t="str">
            <v>a46</v>
          </cell>
          <cell r="Y66" t="str">
            <v>b46</v>
          </cell>
        </row>
        <row r="67">
          <cell r="A67">
            <v>47</v>
          </cell>
          <cell r="C67" t="str">
            <v>A47</v>
          </cell>
          <cell r="D67" t="str">
            <v>B47</v>
          </cell>
          <cell r="E67" t="str">
            <v>a47</v>
          </cell>
          <cell r="F67" t="str">
            <v>b47</v>
          </cell>
          <cell r="G67" t="str">
            <v>東京都千代田区４７</v>
          </cell>
          <cell r="H67" t="str">
            <v>東京都</v>
          </cell>
          <cell r="I67" t="str">
            <v>東京都港区４７</v>
          </cell>
          <cell r="J67" t="str">
            <v>東京都港区</v>
          </cell>
          <cell r="K67" t="str">
            <v>男</v>
          </cell>
          <cell r="L67">
            <v>33122</v>
          </cell>
          <cell r="M67" t="str">
            <v>(34歳)</v>
          </cell>
          <cell r="N67" t="str">
            <v>国会議員４７</v>
          </cell>
          <cell r="O67" t="str">
            <v>https://www.soumu.go.jp/47</v>
          </cell>
          <cell r="P67" t="str">
            <v>所属</v>
          </cell>
          <cell r="Q67" t="str">
            <v>地方議会議員４７</v>
          </cell>
          <cell r="R67" t="str">
            <v>新</v>
          </cell>
          <cell r="S67">
            <v>47</v>
          </cell>
          <cell r="T67" t="str">
            <v>○</v>
          </cell>
          <cell r="U67" t="str">
            <v>○42</v>
          </cell>
          <cell r="V67" t="str">
            <v>A47</v>
          </cell>
          <cell r="W67" t="str">
            <v>B47</v>
          </cell>
          <cell r="X67" t="str">
            <v>a47</v>
          </cell>
          <cell r="Y67" t="str">
            <v>b47</v>
          </cell>
        </row>
        <row r="68">
          <cell r="A68">
            <v>48</v>
          </cell>
          <cell r="C68" t="str">
            <v>A48</v>
          </cell>
          <cell r="D68" t="str">
            <v>B48</v>
          </cell>
          <cell r="E68" t="str">
            <v>a48</v>
          </cell>
          <cell r="F68" t="str">
            <v>b48</v>
          </cell>
          <cell r="G68" t="str">
            <v>東京都千代田区４８</v>
          </cell>
          <cell r="H68" t="str">
            <v>東京都</v>
          </cell>
          <cell r="I68" t="str">
            <v>東京都港区４８</v>
          </cell>
          <cell r="J68" t="str">
            <v>東京都港区</v>
          </cell>
          <cell r="K68" t="str">
            <v>男</v>
          </cell>
          <cell r="L68">
            <v>33123</v>
          </cell>
          <cell r="M68" t="str">
            <v>(34歳)</v>
          </cell>
          <cell r="N68" t="str">
            <v>国会議員４８</v>
          </cell>
          <cell r="O68" t="str">
            <v>https://www.soumu.go.jp/48</v>
          </cell>
          <cell r="P68" t="str">
            <v>所属</v>
          </cell>
          <cell r="Q68" t="str">
            <v>地方議会議員４８</v>
          </cell>
          <cell r="R68" t="str">
            <v>新</v>
          </cell>
          <cell r="S68">
            <v>48</v>
          </cell>
          <cell r="T68" t="str">
            <v>○</v>
          </cell>
          <cell r="U68" t="str">
            <v>○43</v>
          </cell>
          <cell r="V68" t="str">
            <v>A48</v>
          </cell>
          <cell r="W68" t="str">
            <v>B48</v>
          </cell>
          <cell r="X68" t="str">
            <v>a48</v>
          </cell>
          <cell r="Y68" t="str">
            <v>b48</v>
          </cell>
        </row>
        <row r="69">
          <cell r="A69">
            <v>49</v>
          </cell>
          <cell r="C69" t="str">
            <v>A49</v>
          </cell>
          <cell r="D69" t="str">
            <v>B49</v>
          </cell>
          <cell r="E69" t="str">
            <v>a49</v>
          </cell>
          <cell r="F69" t="str">
            <v>b49</v>
          </cell>
          <cell r="G69" t="str">
            <v>東京都千代田区４９</v>
          </cell>
          <cell r="H69" t="str">
            <v>東京都</v>
          </cell>
          <cell r="I69" t="str">
            <v>東京都港区４９</v>
          </cell>
          <cell r="J69" t="str">
            <v>東京都港区</v>
          </cell>
          <cell r="K69" t="str">
            <v>男</v>
          </cell>
          <cell r="L69">
            <v>33124</v>
          </cell>
          <cell r="M69" t="str">
            <v>(34歳)</v>
          </cell>
          <cell r="N69" t="str">
            <v>国会議員４９</v>
          </cell>
          <cell r="O69" t="str">
            <v>https://www.soumu.go.jp/49</v>
          </cell>
          <cell r="P69" t="str">
            <v>所属</v>
          </cell>
          <cell r="Q69" t="str">
            <v>地方議会議員４９</v>
          </cell>
          <cell r="R69" t="str">
            <v>新</v>
          </cell>
          <cell r="S69">
            <v>49</v>
          </cell>
          <cell r="T69" t="str">
            <v>○</v>
          </cell>
          <cell r="U69" t="str">
            <v>○44</v>
          </cell>
          <cell r="V69" t="str">
            <v>A49</v>
          </cell>
          <cell r="W69" t="str">
            <v>B49</v>
          </cell>
          <cell r="X69" t="str">
            <v>a49</v>
          </cell>
          <cell r="Y69" t="str">
            <v>b49</v>
          </cell>
        </row>
        <row r="70">
          <cell r="A70">
            <v>50</v>
          </cell>
          <cell r="C70" t="str">
            <v>A50</v>
          </cell>
          <cell r="D70" t="str">
            <v>B50</v>
          </cell>
          <cell r="E70" t="str">
            <v>a50</v>
          </cell>
          <cell r="F70" t="str">
            <v>b50</v>
          </cell>
          <cell r="G70" t="str">
            <v>東京都千代田区５０</v>
          </cell>
          <cell r="H70" t="str">
            <v>東京都</v>
          </cell>
          <cell r="I70" t="str">
            <v>東京都港区５０</v>
          </cell>
          <cell r="J70" t="str">
            <v>東京都港区</v>
          </cell>
          <cell r="K70" t="str">
            <v>男</v>
          </cell>
          <cell r="L70">
            <v>33125</v>
          </cell>
          <cell r="M70" t="str">
            <v>(34歳)</v>
          </cell>
          <cell r="N70" t="str">
            <v>国会議員５０</v>
          </cell>
          <cell r="O70" t="str">
            <v>https://www.soumu.go.jp/50</v>
          </cell>
          <cell r="P70" t="str">
            <v>所属</v>
          </cell>
          <cell r="Q70" t="str">
            <v>地方議会議員５０</v>
          </cell>
          <cell r="R70" t="str">
            <v>新</v>
          </cell>
          <cell r="S70">
            <v>50</v>
          </cell>
          <cell r="T70" t="str">
            <v>○</v>
          </cell>
          <cell r="U70" t="str">
            <v>○45</v>
          </cell>
          <cell r="V70" t="str">
            <v>A50</v>
          </cell>
          <cell r="W70" t="str">
            <v>B50</v>
          </cell>
          <cell r="X70" t="str">
            <v>a50</v>
          </cell>
          <cell r="Y70" t="str">
            <v>b50</v>
          </cell>
        </row>
        <row r="79">
          <cell r="B79" t="str">
            <v>■優先的に当選人となるべき候補者（特定枠の候補者）データ</v>
          </cell>
        </row>
        <row r="80">
          <cell r="B80" t="str">
            <v>順位</v>
          </cell>
          <cell r="C80" t="str">
            <v>氏名</v>
          </cell>
          <cell r="D80" t="str">
            <v>氏名のふりがな</v>
          </cell>
          <cell r="E80" t="str">
            <v>通称
※通称申請する場合のみ</v>
          </cell>
          <cell r="F80" t="str">
            <v>通称のふりがな
※通称申請する場合のみ</v>
          </cell>
          <cell r="G80" t="str">
            <v>本籍</v>
          </cell>
          <cell r="I80" t="str">
            <v>住所</v>
          </cell>
          <cell r="J80" t="str">
            <v>住所の市区町村名まで
（指定都市にあっては
行政区名まで）</v>
          </cell>
          <cell r="K80" t="str">
            <v>性別</v>
          </cell>
          <cell r="L80" t="str">
            <v>生年月日</v>
          </cell>
          <cell r="M80" t="str">
            <v>年齢</v>
          </cell>
          <cell r="N80" t="str">
            <v>職業</v>
          </cell>
          <cell r="O80" t="str">
            <v>一のウェブサイト等のアドレス</v>
          </cell>
          <cell r="P80" t="str">
            <v>所属又は
推薦の別</v>
          </cell>
          <cell r="Q80" t="str">
            <v>参議院議員と兼ねるこ
とができない職にある
者についてはその職名</v>
          </cell>
          <cell r="R80" t="str">
            <v>新現元の区分</v>
          </cell>
        </row>
        <row r="81">
          <cell r="A81">
            <v>51</v>
          </cell>
          <cell r="B81">
            <v>1</v>
          </cell>
          <cell r="C81" t="str">
            <v>A51</v>
          </cell>
          <cell r="D81" t="str">
            <v>B51</v>
          </cell>
          <cell r="E81" t="str">
            <v>a51</v>
          </cell>
          <cell r="F81" t="str">
            <v>b51</v>
          </cell>
          <cell r="G81" t="str">
            <v>東京都千代田区５１</v>
          </cell>
          <cell r="H81" t="str">
            <v>東京都</v>
          </cell>
          <cell r="I81" t="str">
            <v>東京都港区５１</v>
          </cell>
          <cell r="J81" t="str">
            <v>東京都港区</v>
          </cell>
          <cell r="K81" t="str">
            <v>男</v>
          </cell>
          <cell r="L81">
            <v>33126</v>
          </cell>
          <cell r="M81" t="str">
            <v>(34歳)</v>
          </cell>
          <cell r="N81" t="str">
            <v>国会議員５１</v>
          </cell>
          <cell r="O81" t="str">
            <v>https://www.soumu.go.jp/51</v>
          </cell>
          <cell r="P81" t="str">
            <v>所属</v>
          </cell>
          <cell r="Q81" t="str">
            <v>地方議会議員５１</v>
          </cell>
          <cell r="R81" t="str">
            <v>新</v>
          </cell>
          <cell r="S81">
            <v>1</v>
          </cell>
          <cell r="T81" t="str">
            <v>○</v>
          </cell>
          <cell r="U81" t="str">
            <v>○46</v>
          </cell>
          <cell r="V81" t="str">
            <v>A51</v>
          </cell>
          <cell r="W81" t="str">
            <v>B51</v>
          </cell>
          <cell r="X81" t="str">
            <v>a51</v>
          </cell>
          <cell r="Y81" t="str">
            <v>b51</v>
          </cell>
        </row>
        <row r="82">
          <cell r="A82">
            <v>52</v>
          </cell>
          <cell r="B82">
            <v>2</v>
          </cell>
          <cell r="C82" t="str">
            <v>A52</v>
          </cell>
          <cell r="D82" t="str">
            <v>B52</v>
          </cell>
          <cell r="E82" t="str">
            <v>a52</v>
          </cell>
          <cell r="F82" t="str">
            <v>b52</v>
          </cell>
          <cell r="G82" t="str">
            <v>東京都千代田区５２</v>
          </cell>
          <cell r="H82" t="str">
            <v>東京都</v>
          </cell>
          <cell r="I82" t="str">
            <v>東京都港区５２</v>
          </cell>
          <cell r="J82" t="str">
            <v>東京都港区</v>
          </cell>
          <cell r="K82" t="str">
            <v>男</v>
          </cell>
          <cell r="L82">
            <v>33127</v>
          </cell>
          <cell r="M82" t="str">
            <v>(34歳)</v>
          </cell>
          <cell r="N82" t="str">
            <v>国会議員５２</v>
          </cell>
          <cell r="O82" t="str">
            <v>https://www.soumu.go.jp/52</v>
          </cell>
          <cell r="P82" t="str">
            <v>所属</v>
          </cell>
          <cell r="Q82" t="str">
            <v>地方議会議員５２</v>
          </cell>
          <cell r="R82" t="str">
            <v>新</v>
          </cell>
          <cell r="S82">
            <v>2</v>
          </cell>
          <cell r="T82" t="str">
            <v>○</v>
          </cell>
          <cell r="U82" t="str">
            <v>○47</v>
          </cell>
          <cell r="V82" t="str">
            <v>A52</v>
          </cell>
          <cell r="W82" t="str">
            <v>B52</v>
          </cell>
          <cell r="X82" t="str">
            <v>a52</v>
          </cell>
          <cell r="Y82" t="str">
            <v>b52</v>
          </cell>
        </row>
        <row r="83">
          <cell r="A83">
            <v>53</v>
          </cell>
          <cell r="B83">
            <v>3</v>
          </cell>
          <cell r="C83" t="str">
            <v>A53</v>
          </cell>
          <cell r="D83" t="str">
            <v>B53</v>
          </cell>
          <cell r="E83" t="str">
            <v>a53</v>
          </cell>
          <cell r="F83" t="str">
            <v>b53</v>
          </cell>
          <cell r="G83" t="str">
            <v>東京都千代田区５３</v>
          </cell>
          <cell r="H83" t="str">
            <v>東京都</v>
          </cell>
          <cell r="I83" t="str">
            <v>東京都港区５３</v>
          </cell>
          <cell r="J83" t="str">
            <v>東京都港区</v>
          </cell>
          <cell r="K83" t="str">
            <v>男</v>
          </cell>
          <cell r="L83">
            <v>33128</v>
          </cell>
          <cell r="M83" t="str">
            <v>(34歳)</v>
          </cell>
          <cell r="N83" t="str">
            <v>国会議員５３</v>
          </cell>
          <cell r="O83" t="str">
            <v>https://www.soumu.go.jp/53</v>
          </cell>
          <cell r="P83" t="str">
            <v>所属</v>
          </cell>
          <cell r="Q83" t="str">
            <v>地方議会議員５３</v>
          </cell>
          <cell r="R83" t="str">
            <v>新</v>
          </cell>
          <cell r="S83">
            <v>3</v>
          </cell>
          <cell r="T83" t="str">
            <v>○</v>
          </cell>
          <cell r="U83" t="str">
            <v>○48</v>
          </cell>
          <cell r="V83" t="str">
            <v>A53</v>
          </cell>
          <cell r="W83" t="str">
            <v>B53</v>
          </cell>
          <cell r="X83" t="str">
            <v>a53</v>
          </cell>
          <cell r="Y83" t="str">
            <v>b53</v>
          </cell>
        </row>
        <row r="84">
          <cell r="A84">
            <v>54</v>
          </cell>
          <cell r="B84">
            <v>4</v>
          </cell>
          <cell r="C84" t="str">
            <v>A54</v>
          </cell>
          <cell r="D84" t="str">
            <v>B54</v>
          </cell>
          <cell r="E84" t="str">
            <v>a54</v>
          </cell>
          <cell r="F84" t="str">
            <v>b54</v>
          </cell>
          <cell r="G84" t="str">
            <v>東京都千代田区５４</v>
          </cell>
          <cell r="H84" t="str">
            <v>東京都</v>
          </cell>
          <cell r="I84" t="str">
            <v>東京都港区５４</v>
          </cell>
          <cell r="J84" t="str">
            <v>東京都港区</v>
          </cell>
          <cell r="K84" t="str">
            <v>男</v>
          </cell>
          <cell r="L84">
            <v>33129</v>
          </cell>
          <cell r="M84" t="str">
            <v>(34歳)</v>
          </cell>
          <cell r="N84" t="str">
            <v>国会議員５４</v>
          </cell>
          <cell r="O84" t="str">
            <v>https://www.soumu.go.jp/54</v>
          </cell>
          <cell r="P84" t="str">
            <v>所属</v>
          </cell>
          <cell r="Q84" t="str">
            <v>地方議会議員５４</v>
          </cell>
          <cell r="R84" t="str">
            <v>新</v>
          </cell>
          <cell r="S84">
            <v>4</v>
          </cell>
          <cell r="T84" t="str">
            <v>○</v>
          </cell>
          <cell r="U84" t="str">
            <v>○49</v>
          </cell>
          <cell r="V84" t="str">
            <v>A54</v>
          </cell>
          <cell r="W84" t="str">
            <v>B54</v>
          </cell>
          <cell r="X84" t="str">
            <v>a54</v>
          </cell>
          <cell r="Y84" t="str">
            <v>b54</v>
          </cell>
        </row>
        <row r="85">
          <cell r="A85">
            <v>55</v>
          </cell>
          <cell r="B85">
            <v>5</v>
          </cell>
          <cell r="C85" t="str">
            <v>A55</v>
          </cell>
          <cell r="D85" t="str">
            <v>B55</v>
          </cell>
          <cell r="E85" t="str">
            <v>a55</v>
          </cell>
          <cell r="F85" t="str">
            <v>b55</v>
          </cell>
          <cell r="G85" t="str">
            <v>東京都千代田区５５</v>
          </cell>
          <cell r="H85" t="str">
            <v>東京都</v>
          </cell>
          <cell r="I85" t="str">
            <v>東京都港区５５</v>
          </cell>
          <cell r="J85" t="str">
            <v>東京都港区</v>
          </cell>
          <cell r="K85" t="str">
            <v>男</v>
          </cell>
          <cell r="L85">
            <v>33130</v>
          </cell>
          <cell r="M85" t="str">
            <v>(34歳)</v>
          </cell>
          <cell r="N85" t="str">
            <v>国会議員５５</v>
          </cell>
          <cell r="O85" t="str">
            <v>https://www.soumu.go.jp/55</v>
          </cell>
          <cell r="P85" t="str">
            <v>所属</v>
          </cell>
          <cell r="Q85" t="str">
            <v>地方議会議員５５</v>
          </cell>
          <cell r="R85" t="str">
            <v>新</v>
          </cell>
          <cell r="S85">
            <v>5</v>
          </cell>
          <cell r="T85" t="str">
            <v>○</v>
          </cell>
          <cell r="U85" t="str">
            <v>○50</v>
          </cell>
          <cell r="V85" t="str">
            <v>A55</v>
          </cell>
          <cell r="W85" t="str">
            <v>B55</v>
          </cell>
          <cell r="X85" t="str">
            <v>a55</v>
          </cell>
          <cell r="Y85" t="str">
            <v>b55</v>
          </cell>
        </row>
        <row r="86">
          <cell r="A86">
            <v>56</v>
          </cell>
          <cell r="B86">
            <v>6</v>
          </cell>
          <cell r="C86" t="str">
            <v>A56</v>
          </cell>
          <cell r="D86" t="str">
            <v>B56</v>
          </cell>
          <cell r="E86" t="str">
            <v>a56</v>
          </cell>
          <cell r="F86" t="str">
            <v>b56</v>
          </cell>
          <cell r="G86" t="str">
            <v>東京都千代田区５６</v>
          </cell>
          <cell r="H86" t="str">
            <v>東京都</v>
          </cell>
          <cell r="I86" t="str">
            <v>東京都港区５６</v>
          </cell>
          <cell r="J86" t="str">
            <v>東京都港区</v>
          </cell>
          <cell r="K86" t="str">
            <v>男</v>
          </cell>
          <cell r="L86">
            <v>33131</v>
          </cell>
          <cell r="M86" t="str">
            <v>(34歳)</v>
          </cell>
          <cell r="N86" t="str">
            <v>国会議員５６</v>
          </cell>
          <cell r="O86" t="str">
            <v>https://www.soumu.go.jp/56</v>
          </cell>
          <cell r="P86" t="str">
            <v>所属</v>
          </cell>
          <cell r="Q86" t="str">
            <v>地方議会議員５６</v>
          </cell>
          <cell r="R86" t="str">
            <v>新</v>
          </cell>
          <cell r="S86">
            <v>6</v>
          </cell>
          <cell r="T86" t="str">
            <v>○</v>
          </cell>
          <cell r="U86" t="str">
            <v>○51</v>
          </cell>
          <cell r="V86" t="str">
            <v>A56</v>
          </cell>
          <cell r="W86" t="str">
            <v>B56</v>
          </cell>
          <cell r="X86" t="str">
            <v>a56</v>
          </cell>
          <cell r="Y86" t="str">
            <v>b56</v>
          </cell>
        </row>
        <row r="87">
          <cell r="A87">
            <v>57</v>
          </cell>
          <cell r="B87">
            <v>7</v>
          </cell>
          <cell r="C87" t="str">
            <v>A57</v>
          </cell>
          <cell r="D87" t="str">
            <v>B57</v>
          </cell>
          <cell r="E87" t="str">
            <v>a57</v>
          </cell>
          <cell r="F87" t="str">
            <v>b57</v>
          </cell>
          <cell r="G87" t="str">
            <v>東京都千代田区５７</v>
          </cell>
          <cell r="H87" t="str">
            <v>東京都</v>
          </cell>
          <cell r="I87" t="str">
            <v>東京都港区５７</v>
          </cell>
          <cell r="J87" t="str">
            <v>東京都港区</v>
          </cell>
          <cell r="K87" t="str">
            <v>男</v>
          </cell>
          <cell r="L87">
            <v>33132</v>
          </cell>
          <cell r="M87" t="str">
            <v>(34歳)</v>
          </cell>
          <cell r="N87" t="str">
            <v>国会議員５７</v>
          </cell>
          <cell r="O87" t="str">
            <v>https://www.soumu.go.jp/57</v>
          </cell>
          <cell r="P87" t="str">
            <v>所属</v>
          </cell>
          <cell r="Q87" t="str">
            <v>地方議会議員５７</v>
          </cell>
          <cell r="R87" t="str">
            <v>新</v>
          </cell>
          <cell r="S87">
            <v>7</v>
          </cell>
          <cell r="T87" t="str">
            <v>○</v>
          </cell>
          <cell r="U87" t="str">
            <v>○52</v>
          </cell>
          <cell r="V87" t="str">
            <v>A57</v>
          </cell>
          <cell r="W87" t="str">
            <v>B57</v>
          </cell>
          <cell r="X87" t="str">
            <v>a57</v>
          </cell>
          <cell r="Y87" t="str">
            <v>b57</v>
          </cell>
        </row>
        <row r="88">
          <cell r="A88">
            <v>58</v>
          </cell>
          <cell r="B88">
            <v>8</v>
          </cell>
          <cell r="C88" t="str">
            <v>A58</v>
          </cell>
          <cell r="D88" t="str">
            <v>B58</v>
          </cell>
          <cell r="E88" t="str">
            <v>a58</v>
          </cell>
          <cell r="F88" t="str">
            <v>b58</v>
          </cell>
          <cell r="G88" t="str">
            <v>東京都千代田区５８</v>
          </cell>
          <cell r="H88" t="str">
            <v>東京都</v>
          </cell>
          <cell r="I88" t="str">
            <v>東京都港区５８</v>
          </cell>
          <cell r="J88" t="str">
            <v>東京都港区</v>
          </cell>
          <cell r="K88" t="str">
            <v>男</v>
          </cell>
          <cell r="L88">
            <v>33133</v>
          </cell>
          <cell r="M88" t="str">
            <v>(34歳)</v>
          </cell>
          <cell r="N88" t="str">
            <v>国会議員５８</v>
          </cell>
          <cell r="O88" t="str">
            <v>https://www.soumu.go.jp/58</v>
          </cell>
          <cell r="P88" t="str">
            <v>所属</v>
          </cell>
          <cell r="Q88" t="str">
            <v>地方議会議員５８</v>
          </cell>
          <cell r="R88" t="str">
            <v>新</v>
          </cell>
          <cell r="S88">
            <v>8</v>
          </cell>
          <cell r="T88" t="str">
            <v>○</v>
          </cell>
          <cell r="U88" t="str">
            <v>○53</v>
          </cell>
          <cell r="V88" t="str">
            <v>A58</v>
          </cell>
          <cell r="W88" t="str">
            <v>B58</v>
          </cell>
          <cell r="X88" t="str">
            <v>a58</v>
          </cell>
          <cell r="Y88" t="str">
            <v>b58</v>
          </cell>
        </row>
        <row r="89">
          <cell r="A89">
            <v>59</v>
          </cell>
          <cell r="B89">
            <v>9</v>
          </cell>
          <cell r="C89" t="str">
            <v>A59</v>
          </cell>
          <cell r="D89" t="str">
            <v>B59</v>
          </cell>
          <cell r="E89" t="str">
            <v>a59</v>
          </cell>
          <cell r="F89" t="str">
            <v>b59</v>
          </cell>
          <cell r="G89" t="str">
            <v>東京都千代田区５９</v>
          </cell>
          <cell r="H89" t="str">
            <v>東京都</v>
          </cell>
          <cell r="I89" t="str">
            <v>東京都港区５９</v>
          </cell>
          <cell r="J89" t="str">
            <v>東京都港区</v>
          </cell>
          <cell r="K89" t="str">
            <v>男</v>
          </cell>
          <cell r="L89">
            <v>33134</v>
          </cell>
          <cell r="M89" t="str">
            <v>(34歳)</v>
          </cell>
          <cell r="N89" t="str">
            <v>国会議員５９</v>
          </cell>
          <cell r="O89" t="str">
            <v>https://www.soumu.go.jp/59</v>
          </cell>
          <cell r="P89" t="str">
            <v>所属</v>
          </cell>
          <cell r="Q89" t="str">
            <v>地方議会議員５９</v>
          </cell>
          <cell r="R89" t="str">
            <v>新</v>
          </cell>
          <cell r="S89">
            <v>9</v>
          </cell>
          <cell r="T89" t="str">
            <v>○</v>
          </cell>
          <cell r="U89" t="str">
            <v>○54</v>
          </cell>
          <cell r="V89" t="str">
            <v>A59</v>
          </cell>
          <cell r="W89" t="str">
            <v>B59</v>
          </cell>
          <cell r="X89" t="str">
            <v>a59</v>
          </cell>
          <cell r="Y89" t="str">
            <v>b59</v>
          </cell>
        </row>
        <row r="90">
          <cell r="A90">
            <v>60</v>
          </cell>
          <cell r="B90">
            <v>10</v>
          </cell>
          <cell r="C90" t="str">
            <v>A60</v>
          </cell>
          <cell r="D90" t="str">
            <v>B60</v>
          </cell>
          <cell r="E90" t="str">
            <v>a60</v>
          </cell>
          <cell r="F90" t="str">
            <v>b60</v>
          </cell>
          <cell r="G90" t="str">
            <v>東京都千代田区６０</v>
          </cell>
          <cell r="H90" t="str">
            <v>東京都</v>
          </cell>
          <cell r="I90" t="str">
            <v>東京都港区６０</v>
          </cell>
          <cell r="J90" t="str">
            <v>東京都港区</v>
          </cell>
          <cell r="K90" t="str">
            <v>男</v>
          </cell>
          <cell r="L90">
            <v>33135</v>
          </cell>
          <cell r="M90" t="str">
            <v>(34歳)</v>
          </cell>
          <cell r="N90" t="str">
            <v>国会議員６０</v>
          </cell>
          <cell r="O90" t="str">
            <v>https://www.soumu.go.jp/60</v>
          </cell>
          <cell r="P90" t="str">
            <v>所属</v>
          </cell>
          <cell r="Q90" t="str">
            <v>地方議会議員６０</v>
          </cell>
          <cell r="R90" t="str">
            <v>新</v>
          </cell>
          <cell r="S90">
            <v>10</v>
          </cell>
          <cell r="T90" t="str">
            <v>○</v>
          </cell>
          <cell r="U90" t="str">
            <v>○55</v>
          </cell>
          <cell r="V90" t="str">
            <v>A60</v>
          </cell>
          <cell r="W90" t="str">
            <v>B60</v>
          </cell>
          <cell r="X90" t="str">
            <v>a60</v>
          </cell>
          <cell r="Y90" t="str">
            <v>b60</v>
          </cell>
        </row>
        <row r="91">
          <cell r="A91">
            <v>61</v>
          </cell>
          <cell r="B91">
            <v>11</v>
          </cell>
          <cell r="C91" t="str">
            <v>A61</v>
          </cell>
          <cell r="D91" t="str">
            <v>B61</v>
          </cell>
          <cell r="E91" t="str">
            <v>a61</v>
          </cell>
          <cell r="F91" t="str">
            <v>b61</v>
          </cell>
          <cell r="G91" t="str">
            <v>東京都千代田区６１</v>
          </cell>
          <cell r="H91" t="str">
            <v>東京都</v>
          </cell>
          <cell r="I91" t="str">
            <v>東京都港区６１</v>
          </cell>
          <cell r="J91" t="str">
            <v>東京都港区</v>
          </cell>
          <cell r="K91" t="str">
            <v>男</v>
          </cell>
          <cell r="L91">
            <v>33136</v>
          </cell>
          <cell r="M91" t="str">
            <v>(34歳)</v>
          </cell>
          <cell r="N91" t="str">
            <v>国会議員６１</v>
          </cell>
          <cell r="O91" t="str">
            <v>https://www.soumu.go.jp/61</v>
          </cell>
          <cell r="P91" t="str">
            <v>所属</v>
          </cell>
          <cell r="Q91" t="str">
            <v>地方議会議員６１</v>
          </cell>
          <cell r="R91" t="str">
            <v>新</v>
          </cell>
          <cell r="S91">
            <v>11</v>
          </cell>
          <cell r="T91" t="str">
            <v>○</v>
          </cell>
          <cell r="U91" t="str">
            <v>○56</v>
          </cell>
          <cell r="V91" t="str">
            <v>A61</v>
          </cell>
          <cell r="W91" t="str">
            <v>B61</v>
          </cell>
          <cell r="X91" t="str">
            <v>a61</v>
          </cell>
          <cell r="Y91" t="str">
            <v>b61</v>
          </cell>
        </row>
        <row r="92">
          <cell r="A92">
            <v>62</v>
          </cell>
          <cell r="B92">
            <v>12</v>
          </cell>
          <cell r="C92" t="str">
            <v>A62</v>
          </cell>
          <cell r="D92" t="str">
            <v>B62</v>
          </cell>
          <cell r="E92" t="str">
            <v>a62</v>
          </cell>
          <cell r="F92" t="str">
            <v>b62</v>
          </cell>
          <cell r="G92" t="str">
            <v>東京都千代田区６２</v>
          </cell>
          <cell r="H92" t="str">
            <v>東京都</v>
          </cell>
          <cell r="I92" t="str">
            <v>東京都港区６２</v>
          </cell>
          <cell r="J92" t="str">
            <v>東京都港区</v>
          </cell>
          <cell r="K92" t="str">
            <v>男</v>
          </cell>
          <cell r="L92">
            <v>33137</v>
          </cell>
          <cell r="M92" t="str">
            <v>(34歳)</v>
          </cell>
          <cell r="N92" t="str">
            <v>国会議員６２</v>
          </cell>
          <cell r="O92" t="str">
            <v>https://www.soumu.go.jp/62</v>
          </cell>
          <cell r="P92" t="str">
            <v>所属</v>
          </cell>
          <cell r="Q92" t="str">
            <v>地方議会議員６２</v>
          </cell>
          <cell r="R92" t="str">
            <v>新</v>
          </cell>
          <cell r="S92">
            <v>12</v>
          </cell>
          <cell r="T92" t="str">
            <v>○</v>
          </cell>
          <cell r="U92" t="str">
            <v>○57</v>
          </cell>
          <cell r="V92" t="str">
            <v>A62</v>
          </cell>
          <cell r="W92" t="str">
            <v>B62</v>
          </cell>
          <cell r="X92" t="str">
            <v>a62</v>
          </cell>
          <cell r="Y92" t="str">
            <v>b62</v>
          </cell>
        </row>
        <row r="93">
          <cell r="A93">
            <v>63</v>
          </cell>
          <cell r="B93">
            <v>13</v>
          </cell>
          <cell r="C93" t="str">
            <v>A63</v>
          </cell>
          <cell r="D93" t="str">
            <v>B63</v>
          </cell>
          <cell r="E93" t="str">
            <v>a63</v>
          </cell>
          <cell r="F93" t="str">
            <v>b63</v>
          </cell>
          <cell r="G93" t="str">
            <v>東京都千代田区６３</v>
          </cell>
          <cell r="H93" t="str">
            <v>東京都</v>
          </cell>
          <cell r="I93" t="str">
            <v>東京都港区６３</v>
          </cell>
          <cell r="J93" t="str">
            <v>東京都港区</v>
          </cell>
          <cell r="K93" t="str">
            <v>男</v>
          </cell>
          <cell r="L93">
            <v>33138</v>
          </cell>
          <cell r="M93" t="str">
            <v>(34歳)</v>
          </cell>
          <cell r="N93" t="str">
            <v>国会議員６３</v>
          </cell>
          <cell r="O93" t="str">
            <v>https://www.soumu.go.jp/63</v>
          </cell>
          <cell r="P93" t="str">
            <v>所属</v>
          </cell>
          <cell r="Q93" t="str">
            <v>地方議会議員６３</v>
          </cell>
          <cell r="R93" t="str">
            <v>新</v>
          </cell>
          <cell r="S93">
            <v>13</v>
          </cell>
          <cell r="T93" t="str">
            <v>○</v>
          </cell>
          <cell r="U93" t="str">
            <v>○58</v>
          </cell>
          <cell r="V93" t="str">
            <v>A63</v>
          </cell>
          <cell r="W93" t="str">
            <v>B63</v>
          </cell>
          <cell r="X93" t="str">
            <v>a63</v>
          </cell>
          <cell r="Y93" t="str">
            <v>b63</v>
          </cell>
        </row>
        <row r="94">
          <cell r="A94">
            <v>64</v>
          </cell>
          <cell r="B94">
            <v>14</v>
          </cell>
          <cell r="C94" t="str">
            <v>A64</v>
          </cell>
          <cell r="D94" t="str">
            <v>B64</v>
          </cell>
          <cell r="E94" t="str">
            <v>a64</v>
          </cell>
          <cell r="F94" t="str">
            <v>b64</v>
          </cell>
          <cell r="G94" t="str">
            <v>東京都千代田区６４</v>
          </cell>
          <cell r="H94" t="str">
            <v>東京都</v>
          </cell>
          <cell r="I94" t="str">
            <v>東京都港区６４</v>
          </cell>
          <cell r="J94" t="str">
            <v>東京都港区</v>
          </cell>
          <cell r="K94" t="str">
            <v>男</v>
          </cell>
          <cell r="L94">
            <v>33139</v>
          </cell>
          <cell r="M94" t="str">
            <v>(34歳)</v>
          </cell>
          <cell r="N94" t="str">
            <v>国会議員６４</v>
          </cell>
          <cell r="O94" t="str">
            <v>https://www.soumu.go.jp/64</v>
          </cell>
          <cell r="P94" t="str">
            <v>所属</v>
          </cell>
          <cell r="Q94" t="str">
            <v>地方議会議員６４</v>
          </cell>
          <cell r="R94" t="str">
            <v>新</v>
          </cell>
          <cell r="S94">
            <v>14</v>
          </cell>
          <cell r="T94" t="str">
            <v>○</v>
          </cell>
          <cell r="U94" t="str">
            <v>○59</v>
          </cell>
          <cell r="V94" t="str">
            <v>A64</v>
          </cell>
          <cell r="W94" t="str">
            <v>B64</v>
          </cell>
          <cell r="X94" t="str">
            <v>a64</v>
          </cell>
          <cell r="Y94" t="str">
            <v>b64</v>
          </cell>
        </row>
        <row r="95">
          <cell r="A95">
            <v>65</v>
          </cell>
          <cell r="B95">
            <v>15</v>
          </cell>
          <cell r="C95" t="str">
            <v>A65</v>
          </cell>
          <cell r="D95" t="str">
            <v>B65</v>
          </cell>
          <cell r="E95" t="str">
            <v>a65</v>
          </cell>
          <cell r="F95" t="str">
            <v>b65</v>
          </cell>
          <cell r="G95" t="str">
            <v>東京都千代田区６５</v>
          </cell>
          <cell r="H95" t="str">
            <v>東京都</v>
          </cell>
          <cell r="I95" t="str">
            <v>東京都港区６５</v>
          </cell>
          <cell r="J95" t="str">
            <v>東京都港区</v>
          </cell>
          <cell r="K95" t="str">
            <v>男</v>
          </cell>
          <cell r="L95">
            <v>33140</v>
          </cell>
          <cell r="M95" t="str">
            <v>(34歳)</v>
          </cell>
          <cell r="N95" t="str">
            <v>国会議員６５</v>
          </cell>
          <cell r="O95" t="str">
            <v>https://www.soumu.go.jp/65</v>
          </cell>
          <cell r="P95" t="str">
            <v>所属</v>
          </cell>
          <cell r="Q95" t="str">
            <v>地方議会議員６５</v>
          </cell>
          <cell r="R95" t="str">
            <v>新</v>
          </cell>
          <cell r="S95">
            <v>15</v>
          </cell>
          <cell r="T95" t="str">
            <v>○</v>
          </cell>
          <cell r="U95" t="str">
            <v>○60</v>
          </cell>
          <cell r="V95" t="str">
            <v>A65</v>
          </cell>
          <cell r="W95" t="str">
            <v>B65</v>
          </cell>
          <cell r="X95" t="str">
            <v>a65</v>
          </cell>
          <cell r="Y95" t="str">
            <v>b65</v>
          </cell>
        </row>
        <row r="96">
          <cell r="A96">
            <v>66</v>
          </cell>
          <cell r="B96">
            <v>16</v>
          </cell>
          <cell r="C96" t="str">
            <v>A66</v>
          </cell>
          <cell r="D96" t="str">
            <v>B66</v>
          </cell>
          <cell r="E96" t="str">
            <v>a66</v>
          </cell>
          <cell r="F96" t="str">
            <v>b66</v>
          </cell>
          <cell r="G96" t="str">
            <v>東京都千代田区６６</v>
          </cell>
          <cell r="H96" t="str">
            <v>東京都</v>
          </cell>
          <cell r="I96" t="str">
            <v>東京都港区６６</v>
          </cell>
          <cell r="J96" t="str">
            <v>東京都港区</v>
          </cell>
          <cell r="K96" t="str">
            <v>男</v>
          </cell>
          <cell r="L96">
            <v>33141</v>
          </cell>
          <cell r="M96" t="str">
            <v>(34歳)</v>
          </cell>
          <cell r="N96" t="str">
            <v>国会議員６６</v>
          </cell>
          <cell r="O96" t="str">
            <v>https://www.soumu.go.jp/66</v>
          </cell>
          <cell r="P96" t="str">
            <v>所属</v>
          </cell>
          <cell r="Q96" t="str">
            <v>地方議会議員６６</v>
          </cell>
          <cell r="R96" t="str">
            <v>新</v>
          </cell>
          <cell r="S96">
            <v>16</v>
          </cell>
          <cell r="T96" t="str">
            <v>○</v>
          </cell>
          <cell r="U96" t="str">
            <v>○61</v>
          </cell>
          <cell r="V96" t="str">
            <v>A66</v>
          </cell>
          <cell r="W96" t="str">
            <v>B66</v>
          </cell>
          <cell r="X96" t="str">
            <v>a66</v>
          </cell>
          <cell r="Y96" t="str">
            <v>b66</v>
          </cell>
        </row>
        <row r="97">
          <cell r="A97">
            <v>67</v>
          </cell>
          <cell r="B97">
            <v>17</v>
          </cell>
          <cell r="C97" t="str">
            <v>A67</v>
          </cell>
          <cell r="D97" t="str">
            <v>B67</v>
          </cell>
          <cell r="E97" t="str">
            <v>a67</v>
          </cell>
          <cell r="F97" t="str">
            <v>b67</v>
          </cell>
          <cell r="G97" t="str">
            <v>東京都千代田区６７</v>
          </cell>
          <cell r="H97" t="str">
            <v>東京都</v>
          </cell>
          <cell r="I97" t="str">
            <v>東京都港区６７</v>
          </cell>
          <cell r="J97" t="str">
            <v>東京都港区</v>
          </cell>
          <cell r="K97" t="str">
            <v>男</v>
          </cell>
          <cell r="L97">
            <v>33142</v>
          </cell>
          <cell r="M97" t="str">
            <v>(34歳)</v>
          </cell>
          <cell r="N97" t="str">
            <v>国会議員６７</v>
          </cell>
          <cell r="O97" t="str">
            <v>https://www.soumu.go.jp/67</v>
          </cell>
          <cell r="P97" t="str">
            <v>所属</v>
          </cell>
          <cell r="Q97" t="str">
            <v>地方議会議員６７</v>
          </cell>
          <cell r="R97" t="str">
            <v>新</v>
          </cell>
          <cell r="S97">
            <v>17</v>
          </cell>
          <cell r="T97" t="str">
            <v>○</v>
          </cell>
          <cell r="U97" t="str">
            <v>○62</v>
          </cell>
          <cell r="V97" t="str">
            <v>A67</v>
          </cell>
          <cell r="W97" t="str">
            <v>B67</v>
          </cell>
          <cell r="X97" t="str">
            <v>a67</v>
          </cell>
          <cell r="Y97" t="str">
            <v>b67</v>
          </cell>
        </row>
        <row r="98">
          <cell r="A98">
            <v>68</v>
          </cell>
          <cell r="B98">
            <v>18</v>
          </cell>
          <cell r="C98" t="str">
            <v>A68</v>
          </cell>
          <cell r="D98" t="str">
            <v>B68</v>
          </cell>
          <cell r="E98" t="str">
            <v>a68</v>
          </cell>
          <cell r="F98" t="str">
            <v>b68</v>
          </cell>
          <cell r="G98" t="str">
            <v>東京都千代田区６８</v>
          </cell>
          <cell r="H98" t="str">
            <v>東京都</v>
          </cell>
          <cell r="I98" t="str">
            <v>東京都港区６８</v>
          </cell>
          <cell r="J98" t="str">
            <v>東京都港区</v>
          </cell>
          <cell r="K98" t="str">
            <v>男</v>
          </cell>
          <cell r="L98">
            <v>33143</v>
          </cell>
          <cell r="M98" t="str">
            <v>(34歳)</v>
          </cell>
          <cell r="N98" t="str">
            <v>国会議員６８</v>
          </cell>
          <cell r="O98" t="str">
            <v>https://www.soumu.go.jp/68</v>
          </cell>
          <cell r="P98" t="str">
            <v>所属</v>
          </cell>
          <cell r="Q98" t="str">
            <v>地方議会議員６８</v>
          </cell>
          <cell r="R98" t="str">
            <v>新</v>
          </cell>
          <cell r="S98">
            <v>18</v>
          </cell>
          <cell r="T98" t="str">
            <v>○</v>
          </cell>
          <cell r="U98" t="str">
            <v>○63</v>
          </cell>
          <cell r="V98" t="str">
            <v>A68</v>
          </cell>
          <cell r="W98" t="str">
            <v>B68</v>
          </cell>
          <cell r="X98" t="str">
            <v>a68</v>
          </cell>
          <cell r="Y98" t="str">
            <v>b68</v>
          </cell>
        </row>
        <row r="99">
          <cell r="A99">
            <v>69</v>
          </cell>
          <cell r="B99">
            <v>19</v>
          </cell>
          <cell r="C99" t="str">
            <v>A69</v>
          </cell>
          <cell r="D99" t="str">
            <v>B69</v>
          </cell>
          <cell r="E99" t="str">
            <v>a69</v>
          </cell>
          <cell r="F99" t="str">
            <v>b69</v>
          </cell>
          <cell r="G99" t="str">
            <v>東京都千代田区６９</v>
          </cell>
          <cell r="H99" t="str">
            <v>東京都</v>
          </cell>
          <cell r="I99" t="str">
            <v>東京都港区６９</v>
          </cell>
          <cell r="J99" t="str">
            <v>東京都港区</v>
          </cell>
          <cell r="K99" t="str">
            <v>男</v>
          </cell>
          <cell r="L99">
            <v>33144</v>
          </cell>
          <cell r="M99" t="str">
            <v>(34歳)</v>
          </cell>
          <cell r="N99" t="str">
            <v>国会議員６９</v>
          </cell>
          <cell r="O99" t="str">
            <v>https://www.soumu.go.jp/69</v>
          </cell>
          <cell r="P99" t="str">
            <v>所属</v>
          </cell>
          <cell r="Q99" t="str">
            <v>地方議会議員６９</v>
          </cell>
          <cell r="R99" t="str">
            <v>新</v>
          </cell>
          <cell r="S99">
            <v>19</v>
          </cell>
          <cell r="T99" t="str">
            <v>○</v>
          </cell>
          <cell r="U99" t="str">
            <v>○64</v>
          </cell>
          <cell r="V99" t="str">
            <v>A69</v>
          </cell>
          <cell r="W99" t="str">
            <v>B69</v>
          </cell>
          <cell r="X99" t="str">
            <v>a69</v>
          </cell>
          <cell r="Y99" t="str">
            <v>b69</v>
          </cell>
        </row>
        <row r="100">
          <cell r="A100">
            <v>70</v>
          </cell>
          <cell r="B100">
            <v>20</v>
          </cell>
          <cell r="C100" t="str">
            <v>A70</v>
          </cell>
          <cell r="D100" t="str">
            <v>B70</v>
          </cell>
          <cell r="E100" t="str">
            <v>a70</v>
          </cell>
          <cell r="F100" t="str">
            <v>b70</v>
          </cell>
          <cell r="G100" t="str">
            <v>東京都千代田区７０</v>
          </cell>
          <cell r="H100" t="str">
            <v>東京都</v>
          </cell>
          <cell r="I100" t="str">
            <v>東京都港区７０</v>
          </cell>
          <cell r="J100" t="str">
            <v>東京都港区</v>
          </cell>
          <cell r="K100" t="str">
            <v>男</v>
          </cell>
          <cell r="L100">
            <v>33145</v>
          </cell>
          <cell r="M100" t="str">
            <v>(34歳)</v>
          </cell>
          <cell r="N100" t="str">
            <v>国会議員７０</v>
          </cell>
          <cell r="O100" t="str">
            <v>https://www.soumu.go.jp/70</v>
          </cell>
          <cell r="P100" t="str">
            <v>所属</v>
          </cell>
          <cell r="Q100" t="str">
            <v>地方議会議員７０</v>
          </cell>
          <cell r="R100" t="str">
            <v>新</v>
          </cell>
          <cell r="S100">
            <v>20</v>
          </cell>
          <cell r="T100" t="str">
            <v>○</v>
          </cell>
          <cell r="U100" t="str">
            <v>○65</v>
          </cell>
          <cell r="V100" t="str">
            <v>A70</v>
          </cell>
          <cell r="W100" t="str">
            <v>B70</v>
          </cell>
          <cell r="X100" t="str">
            <v>a70</v>
          </cell>
          <cell r="Y100" t="str">
            <v>b70</v>
          </cell>
        </row>
        <row r="101">
          <cell r="A101">
            <v>71</v>
          </cell>
          <cell r="B101">
            <v>21</v>
          </cell>
          <cell r="C101" t="str">
            <v>A71</v>
          </cell>
          <cell r="D101" t="str">
            <v>B71</v>
          </cell>
          <cell r="E101" t="str">
            <v>a71</v>
          </cell>
          <cell r="F101" t="str">
            <v>b71</v>
          </cell>
          <cell r="G101" t="str">
            <v>東京都千代田区７１</v>
          </cell>
          <cell r="H101" t="str">
            <v>東京都</v>
          </cell>
          <cell r="I101" t="str">
            <v>東京都港区７１</v>
          </cell>
          <cell r="J101" t="str">
            <v>東京都港区</v>
          </cell>
          <cell r="K101" t="str">
            <v>男</v>
          </cell>
          <cell r="L101">
            <v>33146</v>
          </cell>
          <cell r="M101" t="str">
            <v>(34歳)</v>
          </cell>
          <cell r="N101" t="str">
            <v>国会議員７１</v>
          </cell>
          <cell r="O101" t="str">
            <v>https://www.soumu.go.jp/71</v>
          </cell>
          <cell r="P101" t="str">
            <v>所属</v>
          </cell>
          <cell r="Q101" t="str">
            <v>地方議会議員７１</v>
          </cell>
          <cell r="R101" t="str">
            <v>新</v>
          </cell>
          <cell r="S101">
            <v>21</v>
          </cell>
          <cell r="T101" t="str">
            <v>○</v>
          </cell>
          <cell r="U101" t="str">
            <v>○66</v>
          </cell>
          <cell r="V101" t="str">
            <v>A71</v>
          </cell>
          <cell r="W101" t="str">
            <v>B71</v>
          </cell>
          <cell r="X101" t="str">
            <v>a71</v>
          </cell>
          <cell r="Y101" t="str">
            <v>b71</v>
          </cell>
        </row>
        <row r="102">
          <cell r="A102">
            <v>72</v>
          </cell>
          <cell r="B102">
            <v>22</v>
          </cell>
          <cell r="C102" t="str">
            <v>A72</v>
          </cell>
          <cell r="D102" t="str">
            <v>B72</v>
          </cell>
          <cell r="E102" t="str">
            <v>a72</v>
          </cell>
          <cell r="F102" t="str">
            <v>b72</v>
          </cell>
          <cell r="G102" t="str">
            <v>東京都千代田区７２</v>
          </cell>
          <cell r="H102" t="str">
            <v>東京都</v>
          </cell>
          <cell r="I102" t="str">
            <v>東京都港区７２</v>
          </cell>
          <cell r="J102" t="str">
            <v>東京都港区</v>
          </cell>
          <cell r="K102" t="str">
            <v>男</v>
          </cell>
          <cell r="L102">
            <v>33147</v>
          </cell>
          <cell r="M102" t="str">
            <v>(34歳)</v>
          </cell>
          <cell r="N102" t="str">
            <v>国会議員７２</v>
          </cell>
          <cell r="O102" t="str">
            <v>https://www.soumu.go.jp/72</v>
          </cell>
          <cell r="P102" t="str">
            <v>所属</v>
          </cell>
          <cell r="Q102" t="str">
            <v>地方議会議員７２</v>
          </cell>
          <cell r="R102" t="str">
            <v>新</v>
          </cell>
          <cell r="S102">
            <v>22</v>
          </cell>
          <cell r="T102" t="str">
            <v>○</v>
          </cell>
          <cell r="U102" t="str">
            <v>○67</v>
          </cell>
          <cell r="V102" t="str">
            <v>A72</v>
          </cell>
          <cell r="W102" t="str">
            <v>B72</v>
          </cell>
          <cell r="X102" t="str">
            <v>a72</v>
          </cell>
          <cell r="Y102" t="str">
            <v>b72</v>
          </cell>
        </row>
        <row r="103">
          <cell r="A103">
            <v>73</v>
          </cell>
          <cell r="B103">
            <v>23</v>
          </cell>
          <cell r="C103" t="str">
            <v>A73</v>
          </cell>
          <cell r="D103" t="str">
            <v>B73</v>
          </cell>
          <cell r="E103" t="str">
            <v>a73</v>
          </cell>
          <cell r="F103" t="str">
            <v>b73</v>
          </cell>
          <cell r="G103" t="str">
            <v>東京都千代田区７３</v>
          </cell>
          <cell r="H103" t="str">
            <v>東京都</v>
          </cell>
          <cell r="I103" t="str">
            <v>東京都港区７３</v>
          </cell>
          <cell r="J103" t="str">
            <v>東京都港区</v>
          </cell>
          <cell r="K103" t="str">
            <v>男</v>
          </cell>
          <cell r="L103">
            <v>33148</v>
          </cell>
          <cell r="M103" t="str">
            <v>(34歳)</v>
          </cell>
          <cell r="N103" t="str">
            <v>国会議員７３</v>
          </cell>
          <cell r="O103" t="str">
            <v>https://www.soumu.go.jp/73</v>
          </cell>
          <cell r="P103" t="str">
            <v>所属</v>
          </cell>
          <cell r="Q103" t="str">
            <v>地方議会議員７３</v>
          </cell>
          <cell r="R103" t="str">
            <v>新</v>
          </cell>
          <cell r="S103">
            <v>23</v>
          </cell>
          <cell r="T103" t="str">
            <v>○</v>
          </cell>
          <cell r="U103" t="str">
            <v>○68</v>
          </cell>
          <cell r="V103" t="str">
            <v>A73</v>
          </cell>
          <cell r="W103" t="str">
            <v>B73</v>
          </cell>
          <cell r="X103" t="str">
            <v>a73</v>
          </cell>
          <cell r="Y103" t="str">
            <v>b73</v>
          </cell>
        </row>
        <row r="104">
          <cell r="A104">
            <v>74</v>
          </cell>
          <cell r="B104">
            <v>24</v>
          </cell>
          <cell r="C104" t="str">
            <v>A74</v>
          </cell>
          <cell r="D104" t="str">
            <v>B74</v>
          </cell>
          <cell r="E104" t="str">
            <v>a74</v>
          </cell>
          <cell r="F104" t="str">
            <v>b74</v>
          </cell>
          <cell r="G104" t="str">
            <v>東京都千代田区７４</v>
          </cell>
          <cell r="H104" t="str">
            <v>東京都</v>
          </cell>
          <cell r="I104" t="str">
            <v>東京都港区７４</v>
          </cell>
          <cell r="J104" t="str">
            <v>東京都港区</v>
          </cell>
          <cell r="K104" t="str">
            <v>男</v>
          </cell>
          <cell r="L104">
            <v>33149</v>
          </cell>
          <cell r="M104" t="str">
            <v>(34歳)</v>
          </cell>
          <cell r="N104" t="str">
            <v>国会議員７４</v>
          </cell>
          <cell r="O104" t="str">
            <v>https://www.soumu.go.jp/74</v>
          </cell>
          <cell r="P104" t="str">
            <v>所属</v>
          </cell>
          <cell r="Q104" t="str">
            <v>地方議会議員７４</v>
          </cell>
          <cell r="R104" t="str">
            <v>新</v>
          </cell>
          <cell r="S104">
            <v>24</v>
          </cell>
          <cell r="T104" t="str">
            <v>○</v>
          </cell>
          <cell r="U104" t="str">
            <v>○69</v>
          </cell>
          <cell r="V104" t="str">
            <v>A74</v>
          </cell>
          <cell r="W104" t="str">
            <v>B74</v>
          </cell>
          <cell r="X104" t="str">
            <v>a74</v>
          </cell>
          <cell r="Y104" t="str">
            <v>b74</v>
          </cell>
        </row>
        <row r="105">
          <cell r="A105">
            <v>75</v>
          </cell>
          <cell r="B105">
            <v>25</v>
          </cell>
          <cell r="C105" t="str">
            <v>A75</v>
          </cell>
          <cell r="D105" t="str">
            <v>B75</v>
          </cell>
          <cell r="E105" t="str">
            <v>a75</v>
          </cell>
          <cell r="F105" t="str">
            <v>b75</v>
          </cell>
          <cell r="G105" t="str">
            <v>東京都千代田区７５</v>
          </cell>
          <cell r="H105" t="str">
            <v>東京都</v>
          </cell>
          <cell r="I105" t="str">
            <v>東京都港区７５</v>
          </cell>
          <cell r="J105" t="str">
            <v>東京都港区</v>
          </cell>
          <cell r="K105" t="str">
            <v>男</v>
          </cell>
          <cell r="L105">
            <v>33150</v>
          </cell>
          <cell r="M105" t="str">
            <v>(34歳)</v>
          </cell>
          <cell r="N105" t="str">
            <v>国会議員７５</v>
          </cell>
          <cell r="O105" t="str">
            <v>https://www.soumu.go.jp/75</v>
          </cell>
          <cell r="P105" t="str">
            <v>所属</v>
          </cell>
          <cell r="Q105" t="str">
            <v>地方議会議員７５</v>
          </cell>
          <cell r="R105" t="str">
            <v>新</v>
          </cell>
          <cell r="S105">
            <v>25</v>
          </cell>
          <cell r="T105" t="str">
            <v>○</v>
          </cell>
          <cell r="U105" t="str">
            <v>○70</v>
          </cell>
          <cell r="V105" t="str">
            <v>A75</v>
          </cell>
          <cell r="W105" t="str">
            <v>B75</v>
          </cell>
          <cell r="X105" t="str">
            <v>a75</v>
          </cell>
          <cell r="Y105" t="str">
            <v>b75</v>
          </cell>
        </row>
        <row r="106">
          <cell r="A106">
            <v>76</v>
          </cell>
          <cell r="B106">
            <v>26</v>
          </cell>
          <cell r="C106" t="str">
            <v>A76</v>
          </cell>
          <cell r="D106" t="str">
            <v>B76</v>
          </cell>
          <cell r="E106" t="str">
            <v>a76</v>
          </cell>
          <cell r="F106" t="str">
            <v>b76</v>
          </cell>
          <cell r="G106" t="str">
            <v>東京都千代田区７６</v>
          </cell>
          <cell r="H106" t="str">
            <v>東京都</v>
          </cell>
          <cell r="I106" t="str">
            <v>東京都港区７６</v>
          </cell>
          <cell r="J106" t="str">
            <v>東京都港区</v>
          </cell>
          <cell r="K106" t="str">
            <v>男</v>
          </cell>
          <cell r="L106">
            <v>33151</v>
          </cell>
          <cell r="M106" t="str">
            <v>(34歳)</v>
          </cell>
          <cell r="N106" t="str">
            <v>国会議員７６</v>
          </cell>
          <cell r="O106" t="str">
            <v>https://www.soumu.go.jp/76</v>
          </cell>
          <cell r="P106" t="str">
            <v>所属</v>
          </cell>
          <cell r="Q106" t="str">
            <v>地方議会議員７６</v>
          </cell>
          <cell r="R106" t="str">
            <v>新</v>
          </cell>
          <cell r="S106">
            <v>26</v>
          </cell>
          <cell r="T106" t="str">
            <v>○</v>
          </cell>
          <cell r="U106" t="str">
            <v>○71</v>
          </cell>
          <cell r="V106" t="str">
            <v>A76</v>
          </cell>
          <cell r="W106" t="str">
            <v>B76</v>
          </cell>
          <cell r="X106" t="str">
            <v>a76</v>
          </cell>
          <cell r="Y106" t="str">
            <v>b76</v>
          </cell>
        </row>
        <row r="107">
          <cell r="A107">
            <v>77</v>
          </cell>
          <cell r="B107">
            <v>27</v>
          </cell>
          <cell r="C107" t="str">
            <v>A77</v>
          </cell>
          <cell r="D107" t="str">
            <v>B77</v>
          </cell>
          <cell r="E107" t="str">
            <v>a77</v>
          </cell>
          <cell r="F107" t="str">
            <v>b77</v>
          </cell>
          <cell r="G107" t="str">
            <v>東京都千代田区７７</v>
          </cell>
          <cell r="H107" t="str">
            <v>東京都</v>
          </cell>
          <cell r="I107" t="str">
            <v>東京都港区７７</v>
          </cell>
          <cell r="J107" t="str">
            <v>東京都港区</v>
          </cell>
          <cell r="K107" t="str">
            <v>男</v>
          </cell>
          <cell r="L107">
            <v>33152</v>
          </cell>
          <cell r="M107" t="str">
            <v>(34歳)</v>
          </cell>
          <cell r="N107" t="str">
            <v>国会議員７７</v>
          </cell>
          <cell r="O107" t="str">
            <v>https://www.soumu.go.jp/77</v>
          </cell>
          <cell r="P107" t="str">
            <v>所属</v>
          </cell>
          <cell r="Q107" t="str">
            <v>地方議会議員７７</v>
          </cell>
          <cell r="R107" t="str">
            <v>新</v>
          </cell>
          <cell r="S107">
            <v>27</v>
          </cell>
          <cell r="T107" t="str">
            <v>○</v>
          </cell>
          <cell r="U107" t="str">
            <v>○72</v>
          </cell>
          <cell r="V107" t="str">
            <v>A77</v>
          </cell>
          <cell r="W107" t="str">
            <v>B77</v>
          </cell>
          <cell r="X107" t="str">
            <v>a77</v>
          </cell>
          <cell r="Y107" t="str">
            <v>b77</v>
          </cell>
        </row>
        <row r="108">
          <cell r="A108">
            <v>78</v>
          </cell>
          <cell r="B108">
            <v>28</v>
          </cell>
          <cell r="C108" t="str">
            <v>A78</v>
          </cell>
          <cell r="D108" t="str">
            <v>B78</v>
          </cell>
          <cell r="E108" t="str">
            <v>a78</v>
          </cell>
          <cell r="F108" t="str">
            <v>b78</v>
          </cell>
          <cell r="G108" t="str">
            <v>東京都千代田区７８</v>
          </cell>
          <cell r="H108" t="str">
            <v>東京都</v>
          </cell>
          <cell r="I108" t="str">
            <v>東京都港区７８</v>
          </cell>
          <cell r="J108" t="str">
            <v>東京都港区</v>
          </cell>
          <cell r="K108" t="str">
            <v>男</v>
          </cell>
          <cell r="L108">
            <v>33153</v>
          </cell>
          <cell r="M108" t="str">
            <v>(34歳)</v>
          </cell>
          <cell r="N108" t="str">
            <v>国会議員７８</v>
          </cell>
          <cell r="O108" t="str">
            <v>https://www.soumu.go.jp/78</v>
          </cell>
          <cell r="P108" t="str">
            <v>所属</v>
          </cell>
          <cell r="Q108" t="str">
            <v>地方議会議員７８</v>
          </cell>
          <cell r="R108" t="str">
            <v>新</v>
          </cell>
          <cell r="S108">
            <v>28</v>
          </cell>
          <cell r="T108" t="str">
            <v>○</v>
          </cell>
          <cell r="U108" t="str">
            <v>○73</v>
          </cell>
          <cell r="V108" t="str">
            <v>A78</v>
          </cell>
          <cell r="W108" t="str">
            <v>B78</v>
          </cell>
          <cell r="X108" t="str">
            <v>a78</v>
          </cell>
          <cell r="Y108" t="str">
            <v>b78</v>
          </cell>
        </row>
        <row r="109">
          <cell r="A109">
            <v>79</v>
          </cell>
          <cell r="B109">
            <v>29</v>
          </cell>
          <cell r="C109" t="str">
            <v>A79</v>
          </cell>
          <cell r="D109" t="str">
            <v>B79</v>
          </cell>
          <cell r="E109" t="str">
            <v>a79</v>
          </cell>
          <cell r="F109" t="str">
            <v>b79</v>
          </cell>
          <cell r="G109" t="str">
            <v>東京都千代田区７９</v>
          </cell>
          <cell r="H109" t="str">
            <v>東京都</v>
          </cell>
          <cell r="I109" t="str">
            <v>東京都港区７９</v>
          </cell>
          <cell r="J109" t="str">
            <v>東京都港区</v>
          </cell>
          <cell r="K109" t="str">
            <v>男</v>
          </cell>
          <cell r="L109">
            <v>33154</v>
          </cell>
          <cell r="M109" t="str">
            <v>(34歳)</v>
          </cell>
          <cell r="N109" t="str">
            <v>国会議員７９</v>
          </cell>
          <cell r="O109" t="str">
            <v>https://www.soumu.go.jp/79</v>
          </cell>
          <cell r="P109" t="str">
            <v>所属</v>
          </cell>
          <cell r="Q109" t="str">
            <v>地方議会議員７９</v>
          </cell>
          <cell r="R109" t="str">
            <v>新</v>
          </cell>
          <cell r="S109">
            <v>29</v>
          </cell>
          <cell r="T109" t="str">
            <v>○</v>
          </cell>
          <cell r="U109" t="str">
            <v>○74</v>
          </cell>
          <cell r="V109" t="str">
            <v>A79</v>
          </cell>
          <cell r="W109" t="str">
            <v>B79</v>
          </cell>
          <cell r="X109" t="str">
            <v>a79</v>
          </cell>
          <cell r="Y109" t="str">
            <v>b79</v>
          </cell>
        </row>
        <row r="110">
          <cell r="A110">
            <v>80</v>
          </cell>
          <cell r="B110">
            <v>30</v>
          </cell>
          <cell r="C110" t="str">
            <v>A80</v>
          </cell>
          <cell r="D110" t="str">
            <v>B80</v>
          </cell>
          <cell r="E110" t="str">
            <v>a80</v>
          </cell>
          <cell r="F110" t="str">
            <v>b80</v>
          </cell>
          <cell r="G110" t="str">
            <v>東京都千代田区８０</v>
          </cell>
          <cell r="H110" t="str">
            <v>東京都</v>
          </cell>
          <cell r="I110" t="str">
            <v>東京都港区８０</v>
          </cell>
          <cell r="J110" t="str">
            <v>東京都港区</v>
          </cell>
          <cell r="K110" t="str">
            <v>男</v>
          </cell>
          <cell r="L110">
            <v>33155</v>
          </cell>
          <cell r="M110" t="str">
            <v>(34歳)</v>
          </cell>
          <cell r="N110" t="str">
            <v>国会議員８０</v>
          </cell>
          <cell r="O110" t="str">
            <v>https://www.soumu.go.jp/80</v>
          </cell>
          <cell r="P110" t="str">
            <v>所属</v>
          </cell>
          <cell r="Q110" t="str">
            <v>地方議会議員８０</v>
          </cell>
          <cell r="R110" t="str">
            <v>新</v>
          </cell>
          <cell r="S110">
            <v>30</v>
          </cell>
          <cell r="T110" t="str">
            <v>○</v>
          </cell>
          <cell r="U110" t="str">
            <v>○75</v>
          </cell>
          <cell r="V110" t="str">
            <v>A80</v>
          </cell>
          <cell r="W110" t="str">
            <v>B80</v>
          </cell>
          <cell r="X110" t="str">
            <v>a80</v>
          </cell>
          <cell r="Y110" t="str">
            <v>b80</v>
          </cell>
        </row>
        <row r="111">
          <cell r="A111">
            <v>81</v>
          </cell>
          <cell r="B111">
            <v>31</v>
          </cell>
          <cell r="C111" t="str">
            <v>A81</v>
          </cell>
          <cell r="D111" t="str">
            <v>B81</v>
          </cell>
          <cell r="E111" t="str">
            <v>a81</v>
          </cell>
          <cell r="F111" t="str">
            <v>b81</v>
          </cell>
          <cell r="G111" t="str">
            <v>東京都千代田区８１</v>
          </cell>
          <cell r="H111" t="str">
            <v>東京都</v>
          </cell>
          <cell r="I111" t="str">
            <v>東京都港区８１</v>
          </cell>
          <cell r="J111" t="str">
            <v>東京都港区</v>
          </cell>
          <cell r="K111" t="str">
            <v>男</v>
          </cell>
          <cell r="L111">
            <v>33156</v>
          </cell>
          <cell r="M111" t="str">
            <v>(34歳)</v>
          </cell>
          <cell r="N111" t="str">
            <v>国会議員８１</v>
          </cell>
          <cell r="O111" t="str">
            <v>https://www.soumu.go.jp/81</v>
          </cell>
          <cell r="P111" t="str">
            <v>所属</v>
          </cell>
          <cell r="Q111" t="str">
            <v>地方議会議員８１</v>
          </cell>
          <cell r="R111" t="str">
            <v>新</v>
          </cell>
          <cell r="S111">
            <v>31</v>
          </cell>
          <cell r="T111" t="str">
            <v>○</v>
          </cell>
          <cell r="U111" t="str">
            <v>○76</v>
          </cell>
          <cell r="V111" t="str">
            <v>A81</v>
          </cell>
          <cell r="W111" t="str">
            <v>B81</v>
          </cell>
          <cell r="X111" t="str">
            <v>a81</v>
          </cell>
          <cell r="Y111" t="str">
            <v>b81</v>
          </cell>
        </row>
        <row r="112">
          <cell r="A112">
            <v>82</v>
          </cell>
          <cell r="B112">
            <v>32</v>
          </cell>
          <cell r="C112" t="str">
            <v>A82</v>
          </cell>
          <cell r="D112" t="str">
            <v>B82</v>
          </cell>
          <cell r="E112" t="str">
            <v>a82</v>
          </cell>
          <cell r="F112" t="str">
            <v>b82</v>
          </cell>
          <cell r="G112" t="str">
            <v>東京都千代田区８２</v>
          </cell>
          <cell r="H112" t="str">
            <v>東京都</v>
          </cell>
          <cell r="I112" t="str">
            <v>東京都港区８２</v>
          </cell>
          <cell r="J112" t="str">
            <v>東京都港区</v>
          </cell>
          <cell r="K112" t="str">
            <v>男</v>
          </cell>
          <cell r="L112">
            <v>33157</v>
          </cell>
          <cell r="M112" t="str">
            <v>(34歳)</v>
          </cell>
          <cell r="N112" t="str">
            <v>国会議員８２</v>
          </cell>
          <cell r="O112" t="str">
            <v>https://www.soumu.go.jp/82</v>
          </cell>
          <cell r="P112" t="str">
            <v>所属</v>
          </cell>
          <cell r="Q112" t="str">
            <v>地方議会議員８２</v>
          </cell>
          <cell r="R112" t="str">
            <v>新</v>
          </cell>
          <cell r="S112">
            <v>32</v>
          </cell>
          <cell r="T112" t="str">
            <v>○</v>
          </cell>
          <cell r="U112" t="str">
            <v>○77</v>
          </cell>
          <cell r="V112" t="str">
            <v>A82</v>
          </cell>
          <cell r="W112" t="str">
            <v>B82</v>
          </cell>
          <cell r="X112" t="str">
            <v>a82</v>
          </cell>
          <cell r="Y112" t="str">
            <v>b82</v>
          </cell>
        </row>
        <row r="113">
          <cell r="A113">
            <v>83</v>
          </cell>
          <cell r="B113">
            <v>33</v>
          </cell>
          <cell r="C113" t="str">
            <v>A83</v>
          </cell>
          <cell r="D113" t="str">
            <v>B83</v>
          </cell>
          <cell r="E113" t="str">
            <v>a83</v>
          </cell>
          <cell r="F113" t="str">
            <v>b83</v>
          </cell>
          <cell r="G113" t="str">
            <v>東京都千代田区８３</v>
          </cell>
          <cell r="H113" t="str">
            <v>東京都</v>
          </cell>
          <cell r="I113" t="str">
            <v>東京都港区８３</v>
          </cell>
          <cell r="J113" t="str">
            <v>東京都港区</v>
          </cell>
          <cell r="K113" t="str">
            <v>男</v>
          </cell>
          <cell r="L113">
            <v>33158</v>
          </cell>
          <cell r="M113" t="str">
            <v>(34歳)</v>
          </cell>
          <cell r="N113" t="str">
            <v>国会議員８３</v>
          </cell>
          <cell r="O113" t="str">
            <v>https://www.soumu.go.jp/83</v>
          </cell>
          <cell r="P113" t="str">
            <v>所属</v>
          </cell>
          <cell r="Q113" t="str">
            <v>地方議会議員８３</v>
          </cell>
          <cell r="R113" t="str">
            <v>新</v>
          </cell>
          <cell r="S113">
            <v>33</v>
          </cell>
          <cell r="T113" t="str">
            <v>○</v>
          </cell>
          <cell r="U113" t="str">
            <v>○78</v>
          </cell>
          <cell r="V113" t="str">
            <v>A83</v>
          </cell>
          <cell r="W113" t="str">
            <v>B83</v>
          </cell>
          <cell r="X113" t="str">
            <v>a83</v>
          </cell>
          <cell r="Y113" t="str">
            <v>b83</v>
          </cell>
        </row>
        <row r="114">
          <cell r="A114">
            <v>84</v>
          </cell>
          <cell r="B114">
            <v>34</v>
          </cell>
          <cell r="C114" t="str">
            <v>A84</v>
          </cell>
          <cell r="D114" t="str">
            <v>B84</v>
          </cell>
          <cell r="E114" t="str">
            <v>a84</v>
          </cell>
          <cell r="F114" t="str">
            <v>b84</v>
          </cell>
          <cell r="G114" t="str">
            <v>東京都千代田区８４</v>
          </cell>
          <cell r="H114" t="str">
            <v>東京都</v>
          </cell>
          <cell r="I114" t="str">
            <v>東京都港区８４</v>
          </cell>
          <cell r="J114" t="str">
            <v>東京都港区</v>
          </cell>
          <cell r="K114" t="str">
            <v>男</v>
          </cell>
          <cell r="L114">
            <v>33159</v>
          </cell>
          <cell r="M114" t="str">
            <v>(34歳)</v>
          </cell>
          <cell r="N114" t="str">
            <v>国会議員８４</v>
          </cell>
          <cell r="O114" t="str">
            <v>https://www.soumu.go.jp/84</v>
          </cell>
          <cell r="P114" t="str">
            <v>所属</v>
          </cell>
          <cell r="Q114" t="str">
            <v>地方議会議員８４</v>
          </cell>
          <cell r="R114" t="str">
            <v>新</v>
          </cell>
          <cell r="S114">
            <v>34</v>
          </cell>
          <cell r="T114" t="str">
            <v>○</v>
          </cell>
          <cell r="U114" t="str">
            <v>○79</v>
          </cell>
          <cell r="V114" t="str">
            <v>A84</v>
          </cell>
          <cell r="W114" t="str">
            <v>B84</v>
          </cell>
          <cell r="X114" t="str">
            <v>a84</v>
          </cell>
          <cell r="Y114" t="str">
            <v>b84</v>
          </cell>
        </row>
        <row r="115">
          <cell r="A115">
            <v>85</v>
          </cell>
          <cell r="B115">
            <v>35</v>
          </cell>
          <cell r="C115" t="str">
            <v>A85</v>
          </cell>
          <cell r="D115" t="str">
            <v>B85</v>
          </cell>
          <cell r="E115" t="str">
            <v>a85</v>
          </cell>
          <cell r="F115" t="str">
            <v>b85</v>
          </cell>
          <cell r="G115" t="str">
            <v>東京都千代田区８５</v>
          </cell>
          <cell r="H115" t="str">
            <v>東京都</v>
          </cell>
          <cell r="I115" t="str">
            <v>東京都港区８５</v>
          </cell>
          <cell r="J115" t="str">
            <v>東京都港区</v>
          </cell>
          <cell r="K115" t="str">
            <v>男</v>
          </cell>
          <cell r="L115">
            <v>33160</v>
          </cell>
          <cell r="M115" t="str">
            <v>(34歳)</v>
          </cell>
          <cell r="N115" t="str">
            <v>国会議員８５</v>
          </cell>
          <cell r="O115" t="str">
            <v>https://www.soumu.go.jp/85</v>
          </cell>
          <cell r="P115" t="str">
            <v>所属</v>
          </cell>
          <cell r="Q115" t="str">
            <v>地方議会議員８５</v>
          </cell>
          <cell r="R115" t="str">
            <v>新</v>
          </cell>
          <cell r="S115">
            <v>35</v>
          </cell>
          <cell r="T115" t="str">
            <v>○</v>
          </cell>
          <cell r="U115" t="str">
            <v>○80</v>
          </cell>
          <cell r="V115" t="str">
            <v>A85</v>
          </cell>
          <cell r="W115" t="str">
            <v>B85</v>
          </cell>
          <cell r="X115" t="str">
            <v>a85</v>
          </cell>
          <cell r="Y115" t="str">
            <v>b85</v>
          </cell>
        </row>
        <row r="116">
          <cell r="A116">
            <v>86</v>
          </cell>
          <cell r="B116">
            <v>36</v>
          </cell>
          <cell r="C116" t="str">
            <v>A86</v>
          </cell>
          <cell r="D116" t="str">
            <v>B86</v>
          </cell>
          <cell r="E116" t="str">
            <v>a86</v>
          </cell>
          <cell r="F116" t="str">
            <v>b86</v>
          </cell>
          <cell r="G116" t="str">
            <v>東京都千代田区８６</v>
          </cell>
          <cell r="H116" t="str">
            <v>東京都</v>
          </cell>
          <cell r="I116" t="str">
            <v>東京都港区８６</v>
          </cell>
          <cell r="J116" t="str">
            <v>東京都港区</v>
          </cell>
          <cell r="K116" t="str">
            <v>男</v>
          </cell>
          <cell r="L116">
            <v>33161</v>
          </cell>
          <cell r="M116" t="str">
            <v>(34歳)</v>
          </cell>
          <cell r="N116" t="str">
            <v>国会議員８６</v>
          </cell>
          <cell r="O116" t="str">
            <v>https://www.soumu.go.jp/86</v>
          </cell>
          <cell r="P116" t="str">
            <v>所属</v>
          </cell>
          <cell r="Q116" t="str">
            <v>地方議会議員８６</v>
          </cell>
          <cell r="R116" t="str">
            <v>新</v>
          </cell>
          <cell r="S116">
            <v>36</v>
          </cell>
          <cell r="T116" t="str">
            <v>○</v>
          </cell>
          <cell r="U116" t="str">
            <v>○81</v>
          </cell>
          <cell r="V116" t="str">
            <v>A86</v>
          </cell>
          <cell r="W116" t="str">
            <v>B86</v>
          </cell>
          <cell r="X116" t="str">
            <v>a86</v>
          </cell>
          <cell r="Y116" t="str">
            <v>b86</v>
          </cell>
        </row>
        <row r="117">
          <cell r="A117">
            <v>87</v>
          </cell>
          <cell r="B117">
            <v>37</v>
          </cell>
          <cell r="C117" t="str">
            <v>A87</v>
          </cell>
          <cell r="D117" t="str">
            <v>B87</v>
          </cell>
          <cell r="E117" t="str">
            <v>a87</v>
          </cell>
          <cell r="F117" t="str">
            <v>b87</v>
          </cell>
          <cell r="G117" t="str">
            <v>東京都千代田区８７</v>
          </cell>
          <cell r="H117" t="str">
            <v>東京都</v>
          </cell>
          <cell r="I117" t="str">
            <v>東京都港区８７</v>
          </cell>
          <cell r="J117" t="str">
            <v>東京都港区</v>
          </cell>
          <cell r="K117" t="str">
            <v>男</v>
          </cell>
          <cell r="L117">
            <v>33162</v>
          </cell>
          <cell r="M117" t="str">
            <v>(34歳)</v>
          </cell>
          <cell r="N117" t="str">
            <v>国会議員８７</v>
          </cell>
          <cell r="O117" t="str">
            <v>https://www.soumu.go.jp/87</v>
          </cell>
          <cell r="P117" t="str">
            <v>所属</v>
          </cell>
          <cell r="Q117" t="str">
            <v>地方議会議員８７</v>
          </cell>
          <cell r="R117" t="str">
            <v>新</v>
          </cell>
          <cell r="S117">
            <v>37</v>
          </cell>
          <cell r="T117" t="str">
            <v>○</v>
          </cell>
          <cell r="U117" t="str">
            <v>○82</v>
          </cell>
          <cell r="V117" t="str">
            <v>A87</v>
          </cell>
          <cell r="W117" t="str">
            <v>B87</v>
          </cell>
          <cell r="X117" t="str">
            <v>a87</v>
          </cell>
          <cell r="Y117" t="str">
            <v>b87</v>
          </cell>
        </row>
        <row r="118">
          <cell r="A118">
            <v>88</v>
          </cell>
          <cell r="B118">
            <v>38</v>
          </cell>
          <cell r="C118" t="str">
            <v>A88</v>
          </cell>
          <cell r="D118" t="str">
            <v>B88</v>
          </cell>
          <cell r="E118" t="str">
            <v>a88</v>
          </cell>
          <cell r="F118" t="str">
            <v>b88</v>
          </cell>
          <cell r="G118" t="str">
            <v>東京都千代田区８８</v>
          </cell>
          <cell r="H118" t="str">
            <v>東京都</v>
          </cell>
          <cell r="I118" t="str">
            <v>東京都港区８８</v>
          </cell>
          <cell r="J118" t="str">
            <v>東京都港区</v>
          </cell>
          <cell r="K118" t="str">
            <v>男</v>
          </cell>
          <cell r="L118">
            <v>33163</v>
          </cell>
          <cell r="M118" t="str">
            <v>(34歳)</v>
          </cell>
          <cell r="N118" t="str">
            <v>国会議員８８</v>
          </cell>
          <cell r="O118" t="str">
            <v>https://www.soumu.go.jp/88</v>
          </cell>
          <cell r="P118" t="str">
            <v>所属</v>
          </cell>
          <cell r="Q118" t="str">
            <v>地方議会議員８８</v>
          </cell>
          <cell r="R118" t="str">
            <v>新</v>
          </cell>
          <cell r="S118">
            <v>38</v>
          </cell>
          <cell r="T118" t="str">
            <v>○</v>
          </cell>
          <cell r="U118" t="str">
            <v>○83</v>
          </cell>
          <cell r="V118" t="str">
            <v>A88</v>
          </cell>
          <cell r="W118" t="str">
            <v>B88</v>
          </cell>
          <cell r="X118" t="str">
            <v>a88</v>
          </cell>
          <cell r="Y118" t="str">
            <v>b88</v>
          </cell>
        </row>
        <row r="119">
          <cell r="A119">
            <v>89</v>
          </cell>
          <cell r="B119">
            <v>39</v>
          </cell>
          <cell r="C119" t="str">
            <v>A89</v>
          </cell>
          <cell r="D119" t="str">
            <v>B89</v>
          </cell>
          <cell r="E119" t="str">
            <v>a89</v>
          </cell>
          <cell r="F119" t="str">
            <v>b89</v>
          </cell>
          <cell r="G119" t="str">
            <v>東京都千代田区８９</v>
          </cell>
          <cell r="H119" t="str">
            <v>東京都</v>
          </cell>
          <cell r="I119" t="str">
            <v>東京都港区８９</v>
          </cell>
          <cell r="J119" t="str">
            <v>東京都港区</v>
          </cell>
          <cell r="K119" t="str">
            <v>男</v>
          </cell>
          <cell r="L119">
            <v>33164</v>
          </cell>
          <cell r="M119" t="str">
            <v>(34歳)</v>
          </cell>
          <cell r="N119" t="str">
            <v>国会議員８９</v>
          </cell>
          <cell r="O119" t="str">
            <v>https://www.soumu.go.jp/89</v>
          </cell>
          <cell r="P119" t="str">
            <v>所属</v>
          </cell>
          <cell r="Q119" t="str">
            <v>地方議会議員８９</v>
          </cell>
          <cell r="R119" t="str">
            <v>新</v>
          </cell>
          <cell r="S119">
            <v>39</v>
          </cell>
          <cell r="T119" t="str">
            <v>○</v>
          </cell>
          <cell r="U119" t="str">
            <v>○84</v>
          </cell>
          <cell r="V119" t="str">
            <v>A89</v>
          </cell>
          <cell r="W119" t="str">
            <v>B89</v>
          </cell>
          <cell r="X119" t="str">
            <v>a89</v>
          </cell>
          <cell r="Y119" t="str">
            <v>b89</v>
          </cell>
        </row>
        <row r="120">
          <cell r="A120">
            <v>90</v>
          </cell>
          <cell r="B120">
            <v>40</v>
          </cell>
          <cell r="C120" t="str">
            <v>A90</v>
          </cell>
          <cell r="D120" t="str">
            <v>B90</v>
          </cell>
          <cell r="E120" t="str">
            <v>a90</v>
          </cell>
          <cell r="F120" t="str">
            <v>b90</v>
          </cell>
          <cell r="G120" t="str">
            <v>東京都千代田区９０</v>
          </cell>
          <cell r="H120" t="str">
            <v>東京都</v>
          </cell>
          <cell r="I120" t="str">
            <v>東京都港区９０</v>
          </cell>
          <cell r="J120" t="str">
            <v>東京都港区</v>
          </cell>
          <cell r="K120" t="str">
            <v>男</v>
          </cell>
          <cell r="L120">
            <v>33165</v>
          </cell>
          <cell r="M120" t="str">
            <v>(34歳)</v>
          </cell>
          <cell r="N120" t="str">
            <v>国会議員９０</v>
          </cell>
          <cell r="O120" t="str">
            <v>https://www.soumu.go.jp/90</v>
          </cell>
          <cell r="P120" t="str">
            <v>所属</v>
          </cell>
          <cell r="Q120" t="str">
            <v>地方議会議員９０</v>
          </cell>
          <cell r="R120" t="str">
            <v>新</v>
          </cell>
          <cell r="S120">
            <v>40</v>
          </cell>
          <cell r="T120" t="str">
            <v>○</v>
          </cell>
          <cell r="U120" t="str">
            <v>○85</v>
          </cell>
          <cell r="V120" t="str">
            <v>A90</v>
          </cell>
          <cell r="W120" t="str">
            <v>B90</v>
          </cell>
          <cell r="X120" t="str">
            <v>a90</v>
          </cell>
          <cell r="Y120" t="str">
            <v>b90</v>
          </cell>
        </row>
        <row r="121">
          <cell r="A121">
            <v>91</v>
          </cell>
          <cell r="B121">
            <v>41</v>
          </cell>
          <cell r="C121" t="str">
            <v>A91</v>
          </cell>
          <cell r="D121" t="str">
            <v>B91</v>
          </cell>
          <cell r="E121" t="str">
            <v>a91</v>
          </cell>
          <cell r="F121" t="str">
            <v>b91</v>
          </cell>
          <cell r="G121" t="str">
            <v>東京都千代田区９１</v>
          </cell>
          <cell r="H121" t="str">
            <v>東京都</v>
          </cell>
          <cell r="I121" t="str">
            <v>東京都港区９１</v>
          </cell>
          <cell r="J121" t="str">
            <v>東京都港区</v>
          </cell>
          <cell r="K121" t="str">
            <v>男</v>
          </cell>
          <cell r="L121">
            <v>33166</v>
          </cell>
          <cell r="M121" t="str">
            <v>(34歳)</v>
          </cell>
          <cell r="N121" t="str">
            <v>国会議員９１</v>
          </cell>
          <cell r="O121" t="str">
            <v>https://www.soumu.go.jp/91</v>
          </cell>
          <cell r="P121" t="str">
            <v>所属</v>
          </cell>
          <cell r="Q121" t="str">
            <v>地方議会議員９１</v>
          </cell>
          <cell r="R121" t="str">
            <v>新</v>
          </cell>
          <cell r="S121">
            <v>41</v>
          </cell>
          <cell r="T121" t="str">
            <v>○</v>
          </cell>
          <cell r="U121" t="str">
            <v>○86</v>
          </cell>
          <cell r="V121" t="str">
            <v>A91</v>
          </cell>
          <cell r="W121" t="str">
            <v>B91</v>
          </cell>
          <cell r="X121" t="str">
            <v>a91</v>
          </cell>
          <cell r="Y121" t="str">
            <v>b91</v>
          </cell>
        </row>
        <row r="122">
          <cell r="A122">
            <v>92</v>
          </cell>
          <cell r="B122">
            <v>42</v>
          </cell>
          <cell r="C122" t="str">
            <v>A92</v>
          </cell>
          <cell r="D122" t="str">
            <v>B92</v>
          </cell>
          <cell r="E122" t="str">
            <v>a92</v>
          </cell>
          <cell r="F122" t="str">
            <v>b92</v>
          </cell>
          <cell r="G122" t="str">
            <v>東京都千代田区９２</v>
          </cell>
          <cell r="H122" t="str">
            <v>東京都</v>
          </cell>
          <cell r="I122" t="str">
            <v>東京都港区９２</v>
          </cell>
          <cell r="J122" t="str">
            <v>東京都港区</v>
          </cell>
          <cell r="K122" t="str">
            <v>男</v>
          </cell>
          <cell r="L122">
            <v>33167</v>
          </cell>
          <cell r="M122" t="str">
            <v>(34歳)</v>
          </cell>
          <cell r="N122" t="str">
            <v>国会議員９２</v>
          </cell>
          <cell r="O122" t="str">
            <v>https://www.soumu.go.jp/92</v>
          </cell>
          <cell r="P122" t="str">
            <v>所属</v>
          </cell>
          <cell r="Q122" t="str">
            <v>地方議会議員９２</v>
          </cell>
          <cell r="R122" t="str">
            <v>新</v>
          </cell>
          <cell r="S122">
            <v>42</v>
          </cell>
          <cell r="T122" t="str">
            <v>○</v>
          </cell>
          <cell r="U122" t="str">
            <v>○87</v>
          </cell>
          <cell r="V122" t="str">
            <v>A92</v>
          </cell>
          <cell r="W122" t="str">
            <v>B92</v>
          </cell>
          <cell r="X122" t="str">
            <v>a92</v>
          </cell>
          <cell r="Y122" t="str">
            <v>b92</v>
          </cell>
        </row>
        <row r="123">
          <cell r="A123">
            <v>93</v>
          </cell>
          <cell r="B123">
            <v>43</v>
          </cell>
          <cell r="C123" t="str">
            <v>A93</v>
          </cell>
          <cell r="D123" t="str">
            <v>B93</v>
          </cell>
          <cell r="E123" t="str">
            <v>a93</v>
          </cell>
          <cell r="F123" t="str">
            <v>b93</v>
          </cell>
          <cell r="G123" t="str">
            <v>東京都千代田区９３</v>
          </cell>
          <cell r="H123" t="str">
            <v>東京都</v>
          </cell>
          <cell r="I123" t="str">
            <v>東京都港区９３</v>
          </cell>
          <cell r="J123" t="str">
            <v>東京都港区</v>
          </cell>
          <cell r="K123" t="str">
            <v>男</v>
          </cell>
          <cell r="L123">
            <v>33168</v>
          </cell>
          <cell r="M123" t="str">
            <v>(34歳)</v>
          </cell>
          <cell r="N123" t="str">
            <v>国会議員９３</v>
          </cell>
          <cell r="O123" t="str">
            <v>https://www.soumu.go.jp/93</v>
          </cell>
          <cell r="P123" t="str">
            <v>所属</v>
          </cell>
          <cell r="Q123" t="str">
            <v>地方議会議員９３</v>
          </cell>
          <cell r="R123" t="str">
            <v>新</v>
          </cell>
          <cell r="S123">
            <v>43</v>
          </cell>
          <cell r="T123" t="str">
            <v>○</v>
          </cell>
          <cell r="U123" t="str">
            <v>○88</v>
          </cell>
          <cell r="V123" t="str">
            <v>A93</v>
          </cell>
          <cell r="W123" t="str">
            <v>B93</v>
          </cell>
          <cell r="X123" t="str">
            <v>a93</v>
          </cell>
          <cell r="Y123" t="str">
            <v>b93</v>
          </cell>
        </row>
        <row r="124">
          <cell r="A124">
            <v>94</v>
          </cell>
          <cell r="B124">
            <v>44</v>
          </cell>
          <cell r="C124" t="str">
            <v>A94</v>
          </cell>
          <cell r="D124" t="str">
            <v>B94</v>
          </cell>
          <cell r="E124" t="str">
            <v>a94</v>
          </cell>
          <cell r="F124" t="str">
            <v>b94</v>
          </cell>
          <cell r="G124" t="str">
            <v>東京都千代田区９４</v>
          </cell>
          <cell r="H124" t="str">
            <v>東京都</v>
          </cell>
          <cell r="I124" t="str">
            <v>東京都港区９４</v>
          </cell>
          <cell r="J124" t="str">
            <v>東京都港区</v>
          </cell>
          <cell r="K124" t="str">
            <v>男</v>
          </cell>
          <cell r="L124">
            <v>33169</v>
          </cell>
          <cell r="M124" t="str">
            <v>(34歳)</v>
          </cell>
          <cell r="N124" t="str">
            <v>国会議員９４</v>
          </cell>
          <cell r="O124" t="str">
            <v>https://www.soumu.go.jp/94</v>
          </cell>
          <cell r="P124" t="str">
            <v>所属</v>
          </cell>
          <cell r="Q124" t="str">
            <v>地方議会議員９４</v>
          </cell>
          <cell r="R124" t="str">
            <v>新</v>
          </cell>
          <cell r="S124">
            <v>44</v>
          </cell>
          <cell r="T124" t="str">
            <v>○</v>
          </cell>
          <cell r="U124" t="str">
            <v>○89</v>
          </cell>
          <cell r="V124" t="str">
            <v>A94</v>
          </cell>
          <cell r="W124" t="str">
            <v>B94</v>
          </cell>
          <cell r="X124" t="str">
            <v>a94</v>
          </cell>
          <cell r="Y124" t="str">
            <v>b94</v>
          </cell>
        </row>
        <row r="125">
          <cell r="A125">
            <v>95</v>
          </cell>
          <cell r="B125">
            <v>45</v>
          </cell>
          <cell r="C125" t="str">
            <v>A95</v>
          </cell>
          <cell r="D125" t="str">
            <v>B95</v>
          </cell>
          <cell r="E125" t="str">
            <v>a95</v>
          </cell>
          <cell r="F125" t="str">
            <v>b95</v>
          </cell>
          <cell r="G125" t="str">
            <v>東京都千代田区９５</v>
          </cell>
          <cell r="H125" t="str">
            <v>東京都</v>
          </cell>
          <cell r="I125" t="str">
            <v>東京都港区９５</v>
          </cell>
          <cell r="J125" t="str">
            <v>東京都港区</v>
          </cell>
          <cell r="K125" t="str">
            <v>男</v>
          </cell>
          <cell r="L125">
            <v>33170</v>
          </cell>
          <cell r="M125" t="str">
            <v>(34歳)</v>
          </cell>
          <cell r="N125" t="str">
            <v>国会議員９５</v>
          </cell>
          <cell r="O125" t="str">
            <v>https://www.soumu.go.jp/95</v>
          </cell>
          <cell r="P125" t="str">
            <v>所属</v>
          </cell>
          <cell r="Q125" t="str">
            <v>地方議会議員９５</v>
          </cell>
          <cell r="R125" t="str">
            <v>新</v>
          </cell>
          <cell r="S125">
            <v>45</v>
          </cell>
          <cell r="T125" t="str">
            <v>○</v>
          </cell>
          <cell r="U125" t="str">
            <v>○90</v>
          </cell>
          <cell r="V125" t="str">
            <v>A95</v>
          </cell>
          <cell r="W125" t="str">
            <v>B95</v>
          </cell>
          <cell r="X125" t="str">
            <v>a95</v>
          </cell>
          <cell r="Y125" t="str">
            <v>b95</v>
          </cell>
        </row>
        <row r="126">
          <cell r="A126">
            <v>96</v>
          </cell>
          <cell r="B126">
            <v>46</v>
          </cell>
          <cell r="C126" t="str">
            <v>A96</v>
          </cell>
          <cell r="D126" t="str">
            <v>B96</v>
          </cell>
          <cell r="E126" t="str">
            <v>a96</v>
          </cell>
          <cell r="F126" t="str">
            <v>b96</v>
          </cell>
          <cell r="G126" t="str">
            <v>東京都千代田区９６</v>
          </cell>
          <cell r="H126" t="str">
            <v>東京都</v>
          </cell>
          <cell r="I126" t="str">
            <v>東京都港区９６</v>
          </cell>
          <cell r="J126" t="str">
            <v>東京都港区</v>
          </cell>
          <cell r="K126" t="str">
            <v>男</v>
          </cell>
          <cell r="L126">
            <v>33171</v>
          </cell>
          <cell r="M126" t="str">
            <v>(34歳)</v>
          </cell>
          <cell r="N126" t="str">
            <v>国会議員９６</v>
          </cell>
          <cell r="O126" t="str">
            <v>https://www.soumu.go.jp/96</v>
          </cell>
          <cell r="P126" t="str">
            <v>所属</v>
          </cell>
          <cell r="Q126" t="str">
            <v>地方議会議員９６</v>
          </cell>
          <cell r="R126" t="str">
            <v>新</v>
          </cell>
          <cell r="S126">
            <v>46</v>
          </cell>
          <cell r="T126" t="str">
            <v>○</v>
          </cell>
          <cell r="U126" t="str">
            <v>○91</v>
          </cell>
          <cell r="V126" t="str">
            <v>A96</v>
          </cell>
          <cell r="W126" t="str">
            <v>B96</v>
          </cell>
          <cell r="X126" t="str">
            <v>a96</v>
          </cell>
          <cell r="Y126" t="str">
            <v>b96</v>
          </cell>
        </row>
        <row r="127">
          <cell r="A127">
            <v>97</v>
          </cell>
          <cell r="B127">
            <v>47</v>
          </cell>
          <cell r="C127" t="str">
            <v>A97</v>
          </cell>
          <cell r="D127" t="str">
            <v>B97</v>
          </cell>
          <cell r="E127" t="str">
            <v>a97</v>
          </cell>
          <cell r="F127" t="str">
            <v>b97</v>
          </cell>
          <cell r="G127" t="str">
            <v>東京都千代田区９７</v>
          </cell>
          <cell r="H127" t="str">
            <v>東京都</v>
          </cell>
          <cell r="I127" t="str">
            <v>東京都港区９７</v>
          </cell>
          <cell r="J127" t="str">
            <v>東京都港区</v>
          </cell>
          <cell r="K127" t="str">
            <v>男</v>
          </cell>
          <cell r="L127">
            <v>33172</v>
          </cell>
          <cell r="M127" t="str">
            <v>(34歳)</v>
          </cell>
          <cell r="N127" t="str">
            <v>国会議員９７</v>
          </cell>
          <cell r="O127" t="str">
            <v>https://www.soumu.go.jp/97</v>
          </cell>
          <cell r="P127" t="str">
            <v>所属</v>
          </cell>
          <cell r="Q127" t="str">
            <v>地方議会議員９７</v>
          </cell>
          <cell r="R127" t="str">
            <v>新</v>
          </cell>
          <cell r="S127">
            <v>47</v>
          </cell>
          <cell r="T127" t="str">
            <v>○</v>
          </cell>
          <cell r="U127" t="str">
            <v>○92</v>
          </cell>
          <cell r="V127" t="str">
            <v>A97</v>
          </cell>
          <cell r="W127" t="str">
            <v>B97</v>
          </cell>
          <cell r="X127" t="str">
            <v>a97</v>
          </cell>
          <cell r="Y127" t="str">
            <v>b97</v>
          </cell>
        </row>
        <row r="128">
          <cell r="A128">
            <v>98</v>
          </cell>
          <cell r="B128">
            <v>48</v>
          </cell>
          <cell r="C128" t="str">
            <v>A98</v>
          </cell>
          <cell r="D128" t="str">
            <v>B98</v>
          </cell>
          <cell r="E128" t="str">
            <v>a98</v>
          </cell>
          <cell r="F128" t="str">
            <v>b98</v>
          </cell>
          <cell r="G128" t="str">
            <v>東京都千代田区９８</v>
          </cell>
          <cell r="H128" t="str">
            <v>東京都</v>
          </cell>
          <cell r="I128" t="str">
            <v>東京都港区９８</v>
          </cell>
          <cell r="J128" t="str">
            <v>東京都港区</v>
          </cell>
          <cell r="K128" t="str">
            <v>男</v>
          </cell>
          <cell r="L128">
            <v>33173</v>
          </cell>
          <cell r="M128" t="str">
            <v>(34歳)</v>
          </cell>
          <cell r="N128" t="str">
            <v>国会議員９８</v>
          </cell>
          <cell r="O128" t="str">
            <v>https://www.soumu.go.jp/98</v>
          </cell>
          <cell r="P128" t="str">
            <v>所属</v>
          </cell>
          <cell r="Q128" t="str">
            <v>地方議会議員９８</v>
          </cell>
          <cell r="R128" t="str">
            <v>新</v>
          </cell>
          <cell r="S128">
            <v>48</v>
          </cell>
          <cell r="T128" t="str">
            <v>○</v>
          </cell>
          <cell r="U128" t="str">
            <v>○93</v>
          </cell>
          <cell r="V128" t="str">
            <v>A98</v>
          </cell>
          <cell r="W128" t="str">
            <v>B98</v>
          </cell>
          <cell r="X128" t="str">
            <v>a98</v>
          </cell>
          <cell r="Y128" t="str">
            <v>b98</v>
          </cell>
        </row>
        <row r="129">
          <cell r="A129">
            <v>99</v>
          </cell>
          <cell r="B129">
            <v>49</v>
          </cell>
          <cell r="C129" t="str">
            <v>A99</v>
          </cell>
          <cell r="D129" t="str">
            <v>B99</v>
          </cell>
          <cell r="E129" t="str">
            <v>a99</v>
          </cell>
          <cell r="F129" t="str">
            <v>b99</v>
          </cell>
          <cell r="G129" t="str">
            <v>東京都千代田区９９</v>
          </cell>
          <cell r="H129" t="str">
            <v>東京都</v>
          </cell>
          <cell r="I129" t="str">
            <v>東京都港区９９</v>
          </cell>
          <cell r="J129" t="str">
            <v>東京都港区</v>
          </cell>
          <cell r="K129" t="str">
            <v>男</v>
          </cell>
          <cell r="L129">
            <v>33174</v>
          </cell>
          <cell r="M129" t="str">
            <v>(34歳)</v>
          </cell>
          <cell r="N129" t="str">
            <v>国会議員９９</v>
          </cell>
          <cell r="O129" t="str">
            <v>https://www.soumu.go.jp/99</v>
          </cell>
          <cell r="P129" t="str">
            <v>所属</v>
          </cell>
          <cell r="Q129" t="str">
            <v>地方議会議員９９</v>
          </cell>
          <cell r="R129" t="str">
            <v>新</v>
          </cell>
          <cell r="S129">
            <v>49</v>
          </cell>
          <cell r="T129" t="str">
            <v>○</v>
          </cell>
          <cell r="U129" t="str">
            <v>○94</v>
          </cell>
          <cell r="V129" t="str">
            <v>A99</v>
          </cell>
          <cell r="W129" t="str">
            <v>B99</v>
          </cell>
          <cell r="X129" t="str">
            <v>a99</v>
          </cell>
          <cell r="Y129" t="str">
            <v>b99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AF659-60B0-49A6-AF1E-26E3A00E0B99}">
  <sheetPr>
    <tabColor rgb="FFCCECFF"/>
  </sheetPr>
  <dimension ref="A1:S281"/>
  <sheetViews>
    <sheetView tabSelected="1" view="pageLayout" topLeftCell="B8" zoomScaleNormal="100" zoomScaleSheetLayoutView="85" workbookViewId="0">
      <selection activeCell="M14" sqref="M14:M17"/>
    </sheetView>
  </sheetViews>
  <sheetFormatPr defaultColWidth="8.796875" defaultRowHeight="13" x14ac:dyDescent="0.3"/>
  <cols>
    <col min="1" max="1" width="3.796875" style="1" hidden="1" customWidth="1"/>
    <col min="2" max="3" width="3.296875" style="1" customWidth="1"/>
    <col min="4" max="4" width="13.296875" style="1" customWidth="1"/>
    <col min="5" max="5" width="2.19921875" style="1" customWidth="1"/>
    <col min="6" max="8" width="6.69921875" style="1" customWidth="1"/>
    <col min="9" max="9" width="2.19921875" style="1" customWidth="1"/>
    <col min="10" max="10" width="10.19921875" style="1" customWidth="1"/>
    <col min="11" max="11" width="20" style="1" customWidth="1"/>
    <col min="12" max="12" width="3.296875" style="1" customWidth="1"/>
    <col min="13" max="13" width="15" style="1" customWidth="1"/>
    <col min="14" max="14" width="5.296875" style="8" customWidth="1"/>
    <col min="15" max="15" width="11.69921875" style="8" customWidth="1"/>
    <col min="16" max="16" width="15.796875" style="1" customWidth="1"/>
    <col min="17" max="17" width="6.19921875" style="1" customWidth="1"/>
    <col min="18" max="19" width="7.5" style="1" customWidth="1"/>
    <col min="20" max="16384" width="8.796875" style="1"/>
  </cols>
  <sheetData>
    <row r="1" spans="1:19" ht="24.75" customHeight="1" x14ac:dyDescent="0.3">
      <c r="B1" s="15" t="s">
        <v>0</v>
      </c>
      <c r="C1" s="15"/>
      <c r="D1" s="15"/>
      <c r="E1" s="15"/>
      <c r="F1" s="15"/>
      <c r="G1" s="15"/>
      <c r="H1" s="15"/>
      <c r="I1" s="15"/>
      <c r="J1" s="15"/>
      <c r="K1" s="15"/>
      <c r="L1" s="15"/>
      <c r="M1" s="15"/>
      <c r="N1" s="15"/>
      <c r="O1" s="15"/>
      <c r="P1" s="15"/>
      <c r="Q1" s="15"/>
      <c r="R1" s="15"/>
      <c r="S1" s="15"/>
    </row>
    <row r="2" spans="1:19" ht="10.9" customHeight="1" thickBot="1" x14ac:dyDescent="0.35">
      <c r="B2" s="16"/>
      <c r="C2" s="16"/>
      <c r="D2" s="16"/>
      <c r="E2" s="16"/>
      <c r="F2" s="16"/>
      <c r="G2" s="16"/>
      <c r="H2" s="16"/>
      <c r="I2" s="16"/>
      <c r="J2" s="16"/>
      <c r="K2" s="16"/>
      <c r="L2" s="16"/>
      <c r="M2" s="16"/>
      <c r="N2" s="16"/>
      <c r="O2" s="16"/>
      <c r="P2" s="16"/>
      <c r="Q2" s="16"/>
      <c r="R2" s="16"/>
      <c r="S2" s="16"/>
    </row>
    <row r="3" spans="1:19" ht="28.5" customHeight="1" thickBot="1" x14ac:dyDescent="0.35">
      <c r="B3" s="17" t="s">
        <v>1</v>
      </c>
      <c r="C3" s="18"/>
      <c r="D3" s="18"/>
      <c r="E3" s="18"/>
      <c r="F3" s="18"/>
      <c r="G3" s="18"/>
      <c r="H3" s="18"/>
      <c r="I3" s="19"/>
      <c r="J3" s="20"/>
      <c r="K3" s="18"/>
      <c r="L3" s="18"/>
      <c r="M3" s="20" t="s">
        <v>2</v>
      </c>
      <c r="N3" s="18"/>
      <c r="O3" s="18"/>
      <c r="P3" s="21"/>
      <c r="Q3" s="22"/>
      <c r="R3" s="22"/>
      <c r="S3" s="23"/>
    </row>
    <row r="4" spans="1:19" ht="13.5" customHeight="1" thickBot="1" x14ac:dyDescent="0.35">
      <c r="B4" s="60"/>
      <c r="C4" s="61"/>
      <c r="D4" s="61"/>
      <c r="E4" s="61"/>
      <c r="F4" s="61"/>
      <c r="G4" s="61"/>
      <c r="H4" s="61"/>
      <c r="I4" s="61"/>
      <c r="J4" s="61"/>
      <c r="K4" s="61"/>
      <c r="L4" s="61"/>
      <c r="M4" s="61"/>
      <c r="N4" s="61"/>
      <c r="O4" s="61"/>
      <c r="P4" s="61"/>
      <c r="Q4" s="61"/>
      <c r="R4" s="61"/>
      <c r="S4" s="61"/>
    </row>
    <row r="5" spans="1:19" ht="18" customHeight="1" x14ac:dyDescent="0.3">
      <c r="B5" s="62" t="s">
        <v>3</v>
      </c>
      <c r="C5" s="63"/>
      <c r="D5" s="63"/>
      <c r="E5" s="63"/>
      <c r="F5" s="63"/>
      <c r="G5" s="63"/>
      <c r="H5" s="64"/>
      <c r="I5" s="65"/>
      <c r="J5" s="66"/>
      <c r="K5" s="66"/>
      <c r="L5" s="66"/>
      <c r="M5" s="66"/>
      <c r="N5" s="66"/>
      <c r="O5" s="67"/>
      <c r="P5" s="2" t="s">
        <v>4</v>
      </c>
      <c r="Q5" s="68"/>
      <c r="R5" s="66"/>
      <c r="S5" s="69"/>
    </row>
    <row r="6" spans="1:19" ht="43.15" customHeight="1" x14ac:dyDescent="0.3">
      <c r="B6" s="70" t="s">
        <v>5</v>
      </c>
      <c r="C6" s="71"/>
      <c r="D6" s="71"/>
      <c r="E6" s="71"/>
      <c r="F6" s="71"/>
      <c r="G6" s="71"/>
      <c r="H6" s="72"/>
      <c r="I6" s="73"/>
      <c r="J6" s="74"/>
      <c r="K6" s="74"/>
      <c r="L6" s="74"/>
      <c r="M6" s="74"/>
      <c r="N6" s="74"/>
      <c r="O6" s="75"/>
      <c r="P6" s="3" t="s">
        <v>6</v>
      </c>
      <c r="Q6" s="73"/>
      <c r="R6" s="74"/>
      <c r="S6" s="76"/>
    </row>
    <row r="7" spans="1:19" ht="42.65" customHeight="1" x14ac:dyDescent="0.3">
      <c r="B7" s="44" t="s">
        <v>7</v>
      </c>
      <c r="C7" s="45"/>
      <c r="D7" s="45"/>
      <c r="E7" s="45"/>
      <c r="F7" s="45"/>
      <c r="G7" s="45"/>
      <c r="H7" s="46"/>
      <c r="I7" s="47"/>
      <c r="J7" s="48"/>
      <c r="K7" s="48"/>
      <c r="L7" s="48"/>
      <c r="M7" s="48"/>
      <c r="N7" s="48"/>
      <c r="O7" s="49"/>
      <c r="P7" s="30" t="s">
        <v>8</v>
      </c>
      <c r="Q7" s="32"/>
      <c r="R7" s="33"/>
      <c r="S7" s="34"/>
    </row>
    <row r="8" spans="1:19" ht="16.899999999999999" customHeight="1" x14ac:dyDescent="0.3">
      <c r="B8" s="54" t="s">
        <v>9</v>
      </c>
      <c r="C8" s="55"/>
      <c r="D8" s="55"/>
      <c r="E8" s="55"/>
      <c r="F8" s="55"/>
      <c r="G8" s="55"/>
      <c r="H8" s="56"/>
      <c r="I8" s="57"/>
      <c r="J8" s="58"/>
      <c r="K8" s="58"/>
      <c r="L8" s="58"/>
      <c r="M8" s="58"/>
      <c r="N8" s="58"/>
      <c r="O8" s="59"/>
      <c r="P8" s="50"/>
      <c r="Q8" s="51"/>
      <c r="R8" s="52"/>
      <c r="S8" s="53"/>
    </row>
    <row r="9" spans="1:19" ht="40.9" customHeight="1" x14ac:dyDescent="0.3">
      <c r="B9" s="24" t="s">
        <v>10</v>
      </c>
      <c r="C9" s="25"/>
      <c r="D9" s="25"/>
      <c r="E9" s="25"/>
      <c r="F9" s="25"/>
      <c r="G9" s="25"/>
      <c r="H9" s="26"/>
      <c r="I9" s="27"/>
      <c r="J9" s="28"/>
      <c r="K9" s="28"/>
      <c r="L9" s="28"/>
      <c r="M9" s="28"/>
      <c r="N9" s="28"/>
      <c r="O9" s="29"/>
      <c r="P9" s="30" t="s">
        <v>11</v>
      </c>
      <c r="Q9" s="32"/>
      <c r="R9" s="33"/>
      <c r="S9" s="34"/>
    </row>
    <row r="10" spans="1:19" ht="37.15" customHeight="1" thickBot="1" x14ac:dyDescent="0.35">
      <c r="B10" s="38" t="s">
        <v>12</v>
      </c>
      <c r="C10" s="39"/>
      <c r="D10" s="39"/>
      <c r="E10" s="39"/>
      <c r="F10" s="39"/>
      <c r="G10" s="39"/>
      <c r="H10" s="40"/>
      <c r="I10" s="41"/>
      <c r="J10" s="42"/>
      <c r="K10" s="42"/>
      <c r="L10" s="42"/>
      <c r="M10" s="42"/>
      <c r="N10" s="42"/>
      <c r="O10" s="43"/>
      <c r="P10" s="31"/>
      <c r="Q10" s="35"/>
      <c r="R10" s="36"/>
      <c r="S10" s="37"/>
    </row>
    <row r="11" spans="1:19" ht="24" customHeight="1" thickBot="1" x14ac:dyDescent="0.35">
      <c r="B11" s="105" t="s">
        <v>13</v>
      </c>
      <c r="C11" s="106"/>
      <c r="D11" s="106"/>
      <c r="E11" s="106"/>
      <c r="F11" s="106"/>
      <c r="G11" s="106"/>
      <c r="H11" s="106"/>
      <c r="I11" s="106"/>
      <c r="J11" s="106"/>
      <c r="K11" s="106"/>
      <c r="L11" s="106"/>
      <c r="M11" s="106"/>
      <c r="N11" s="106"/>
      <c r="O11" s="106"/>
      <c r="P11" s="106"/>
      <c r="Q11" s="106"/>
      <c r="R11" s="106"/>
      <c r="S11" s="107"/>
    </row>
    <row r="12" spans="1:19" ht="24" customHeight="1" x14ac:dyDescent="0.3">
      <c r="B12" s="108" t="s">
        <v>14</v>
      </c>
      <c r="C12" s="109"/>
      <c r="D12" s="109"/>
      <c r="E12" s="109"/>
      <c r="F12" s="109"/>
      <c r="G12" s="109"/>
      <c r="H12" s="109"/>
      <c r="I12" s="110"/>
      <c r="J12" s="114" t="s">
        <v>15</v>
      </c>
      <c r="K12" s="114" t="s">
        <v>16</v>
      </c>
      <c r="L12" s="116" t="s">
        <v>17</v>
      </c>
      <c r="M12" s="118" t="s">
        <v>18</v>
      </c>
      <c r="N12" s="120" t="s">
        <v>19</v>
      </c>
      <c r="O12" s="118" t="s">
        <v>20</v>
      </c>
      <c r="P12" s="120" t="s">
        <v>21</v>
      </c>
      <c r="Q12" s="121"/>
      <c r="R12" s="123" t="s">
        <v>22</v>
      </c>
      <c r="S12" s="77" t="s">
        <v>23</v>
      </c>
    </row>
    <row r="13" spans="1:19" ht="24" customHeight="1" x14ac:dyDescent="0.3">
      <c r="B13" s="111"/>
      <c r="C13" s="112"/>
      <c r="D13" s="112"/>
      <c r="E13" s="112"/>
      <c r="F13" s="112"/>
      <c r="G13" s="112"/>
      <c r="H13" s="112"/>
      <c r="I13" s="113"/>
      <c r="J13" s="115"/>
      <c r="K13" s="115"/>
      <c r="L13" s="117"/>
      <c r="M13" s="119"/>
      <c r="N13" s="117"/>
      <c r="O13" s="119"/>
      <c r="P13" s="117"/>
      <c r="Q13" s="122"/>
      <c r="R13" s="124"/>
      <c r="S13" s="78"/>
    </row>
    <row r="14" spans="1:19" ht="12" customHeight="1" x14ac:dyDescent="0.3">
      <c r="B14" s="79"/>
      <c r="C14" s="80"/>
      <c r="D14" s="80"/>
      <c r="E14" s="9"/>
      <c r="F14" s="80"/>
      <c r="G14" s="80"/>
      <c r="H14" s="80"/>
      <c r="I14" s="10"/>
      <c r="J14" s="81"/>
      <c r="K14" s="84"/>
      <c r="L14" s="87"/>
      <c r="M14" s="90"/>
      <c r="N14" s="93"/>
      <c r="O14" s="96"/>
      <c r="P14" s="99"/>
      <c r="Q14" s="100"/>
      <c r="R14" s="87"/>
      <c r="S14" s="125"/>
    </row>
    <row r="15" spans="1:19" ht="12" customHeight="1" x14ac:dyDescent="0.3">
      <c r="A15" s="1">
        <v>1</v>
      </c>
      <c r="B15" s="128"/>
      <c r="C15" s="129"/>
      <c r="D15" s="129"/>
      <c r="E15" s="132"/>
      <c r="F15" s="129"/>
      <c r="G15" s="129"/>
      <c r="H15" s="129"/>
      <c r="I15" s="134"/>
      <c r="J15" s="82"/>
      <c r="K15" s="85"/>
      <c r="L15" s="88"/>
      <c r="M15" s="91"/>
      <c r="N15" s="94"/>
      <c r="O15" s="97"/>
      <c r="P15" s="101"/>
      <c r="Q15" s="102"/>
      <c r="R15" s="88"/>
      <c r="S15" s="126"/>
    </row>
    <row r="16" spans="1:19" ht="12" customHeight="1" x14ac:dyDescent="0.3">
      <c r="B16" s="128"/>
      <c r="C16" s="129"/>
      <c r="D16" s="129"/>
      <c r="E16" s="132"/>
      <c r="F16" s="129"/>
      <c r="G16" s="129"/>
      <c r="H16" s="129"/>
      <c r="I16" s="134"/>
      <c r="J16" s="82"/>
      <c r="K16" s="85"/>
      <c r="L16" s="88"/>
      <c r="M16" s="91"/>
      <c r="N16" s="94"/>
      <c r="O16" s="97"/>
      <c r="P16" s="101"/>
      <c r="Q16" s="102"/>
      <c r="R16" s="88"/>
      <c r="S16" s="126"/>
    </row>
    <row r="17" spans="1:19" ht="12" customHeight="1" x14ac:dyDescent="0.3">
      <c r="B17" s="130"/>
      <c r="C17" s="131"/>
      <c r="D17" s="131"/>
      <c r="E17" s="133"/>
      <c r="F17" s="131"/>
      <c r="G17" s="131"/>
      <c r="H17" s="131"/>
      <c r="I17" s="135"/>
      <c r="J17" s="83"/>
      <c r="K17" s="86"/>
      <c r="L17" s="89"/>
      <c r="M17" s="92"/>
      <c r="N17" s="95"/>
      <c r="O17" s="98"/>
      <c r="P17" s="103"/>
      <c r="Q17" s="104"/>
      <c r="R17" s="89"/>
      <c r="S17" s="127"/>
    </row>
    <row r="18" spans="1:19" ht="12" customHeight="1" x14ac:dyDescent="0.3">
      <c r="B18" s="79"/>
      <c r="C18" s="80"/>
      <c r="D18" s="80"/>
      <c r="E18" s="9"/>
      <c r="F18" s="80"/>
      <c r="G18" s="80"/>
      <c r="H18" s="80"/>
      <c r="I18" s="10"/>
      <c r="J18" s="81"/>
      <c r="K18" s="84"/>
      <c r="L18" s="87"/>
      <c r="M18" s="90"/>
      <c r="N18" s="93"/>
      <c r="O18" s="96"/>
      <c r="P18" s="99"/>
      <c r="Q18" s="100"/>
      <c r="R18" s="87"/>
      <c r="S18" s="125"/>
    </row>
    <row r="19" spans="1:19" ht="12" customHeight="1" x14ac:dyDescent="0.3">
      <c r="A19" s="1">
        <v>2</v>
      </c>
      <c r="B19" s="128"/>
      <c r="C19" s="129"/>
      <c r="D19" s="129"/>
      <c r="E19" s="132"/>
      <c r="F19" s="129"/>
      <c r="G19" s="129"/>
      <c r="H19" s="129"/>
      <c r="I19" s="134"/>
      <c r="J19" s="82"/>
      <c r="K19" s="85"/>
      <c r="L19" s="88"/>
      <c r="M19" s="91"/>
      <c r="N19" s="94"/>
      <c r="O19" s="97"/>
      <c r="P19" s="101"/>
      <c r="Q19" s="102"/>
      <c r="R19" s="88"/>
      <c r="S19" s="126"/>
    </row>
    <row r="20" spans="1:19" ht="12" customHeight="1" x14ac:dyDescent="0.3">
      <c r="B20" s="128"/>
      <c r="C20" s="129"/>
      <c r="D20" s="129"/>
      <c r="E20" s="132"/>
      <c r="F20" s="129"/>
      <c r="G20" s="129"/>
      <c r="H20" s="129"/>
      <c r="I20" s="134"/>
      <c r="J20" s="82"/>
      <c r="K20" s="85"/>
      <c r="L20" s="88"/>
      <c r="M20" s="91"/>
      <c r="N20" s="94"/>
      <c r="O20" s="97"/>
      <c r="P20" s="101"/>
      <c r="Q20" s="102"/>
      <c r="R20" s="88"/>
      <c r="S20" s="126"/>
    </row>
    <row r="21" spans="1:19" ht="12" customHeight="1" x14ac:dyDescent="0.3">
      <c r="B21" s="130"/>
      <c r="C21" s="131"/>
      <c r="D21" s="131"/>
      <c r="E21" s="133"/>
      <c r="F21" s="131"/>
      <c r="G21" s="131"/>
      <c r="H21" s="131"/>
      <c r="I21" s="135"/>
      <c r="J21" s="83"/>
      <c r="K21" s="86"/>
      <c r="L21" s="89"/>
      <c r="M21" s="92"/>
      <c r="N21" s="95"/>
      <c r="O21" s="98"/>
      <c r="P21" s="103"/>
      <c r="Q21" s="104"/>
      <c r="R21" s="89"/>
      <c r="S21" s="127"/>
    </row>
    <row r="22" spans="1:19" ht="12" customHeight="1" x14ac:dyDescent="0.3">
      <c r="B22" s="79"/>
      <c r="C22" s="80"/>
      <c r="D22" s="80"/>
      <c r="E22" s="9"/>
      <c r="F22" s="80"/>
      <c r="G22" s="80"/>
      <c r="H22" s="80"/>
      <c r="I22" s="10"/>
      <c r="J22" s="81"/>
      <c r="K22" s="84"/>
      <c r="L22" s="87"/>
      <c r="M22" s="90"/>
      <c r="N22" s="93"/>
      <c r="O22" s="96"/>
      <c r="P22" s="99"/>
      <c r="Q22" s="100"/>
      <c r="R22" s="87"/>
      <c r="S22" s="125"/>
    </row>
    <row r="23" spans="1:19" ht="12" customHeight="1" x14ac:dyDescent="0.3">
      <c r="A23" s="1">
        <v>3</v>
      </c>
      <c r="B23" s="128"/>
      <c r="C23" s="129"/>
      <c r="D23" s="129"/>
      <c r="E23" s="132"/>
      <c r="F23" s="129"/>
      <c r="G23" s="129"/>
      <c r="H23" s="129"/>
      <c r="I23" s="134"/>
      <c r="J23" s="82"/>
      <c r="K23" s="85"/>
      <c r="L23" s="88"/>
      <c r="M23" s="91"/>
      <c r="N23" s="94"/>
      <c r="O23" s="97"/>
      <c r="P23" s="101"/>
      <c r="Q23" s="102"/>
      <c r="R23" s="88"/>
      <c r="S23" s="126"/>
    </row>
    <row r="24" spans="1:19" ht="12" customHeight="1" x14ac:dyDescent="0.3">
      <c r="B24" s="128"/>
      <c r="C24" s="129"/>
      <c r="D24" s="129"/>
      <c r="E24" s="132"/>
      <c r="F24" s="129"/>
      <c r="G24" s="129"/>
      <c r="H24" s="129"/>
      <c r="I24" s="134"/>
      <c r="J24" s="82"/>
      <c r="K24" s="85"/>
      <c r="L24" s="88"/>
      <c r="M24" s="91"/>
      <c r="N24" s="94"/>
      <c r="O24" s="97"/>
      <c r="P24" s="101"/>
      <c r="Q24" s="102"/>
      <c r="R24" s="88"/>
      <c r="S24" s="126"/>
    </row>
    <row r="25" spans="1:19" ht="12" customHeight="1" thickBot="1" x14ac:dyDescent="0.35">
      <c r="B25" s="143"/>
      <c r="C25" s="144"/>
      <c r="D25" s="144"/>
      <c r="E25" s="145"/>
      <c r="F25" s="144"/>
      <c r="G25" s="144"/>
      <c r="H25" s="144"/>
      <c r="I25" s="146"/>
      <c r="J25" s="147"/>
      <c r="K25" s="148"/>
      <c r="L25" s="141"/>
      <c r="M25" s="149"/>
      <c r="N25" s="137"/>
      <c r="O25" s="138"/>
      <c r="P25" s="139"/>
      <c r="Q25" s="140"/>
      <c r="R25" s="141"/>
      <c r="S25" s="142"/>
    </row>
    <row r="26" spans="1:19" ht="13.5" customHeight="1" x14ac:dyDescent="0.3">
      <c r="B26" s="60"/>
      <c r="C26" s="60"/>
      <c r="D26" s="136"/>
      <c r="E26" s="136"/>
      <c r="F26" s="136"/>
      <c r="G26" s="136"/>
      <c r="H26" s="136"/>
      <c r="I26" s="136"/>
      <c r="J26" s="136"/>
      <c r="K26" s="136"/>
      <c r="L26" s="136"/>
      <c r="M26" s="136"/>
      <c r="N26" s="136"/>
      <c r="O26" s="136"/>
      <c r="P26" s="136"/>
      <c r="Q26" s="136"/>
      <c r="R26" s="136"/>
      <c r="S26" s="136"/>
    </row>
    <row r="27" spans="1:19" ht="13.5" customHeight="1" thickBot="1" x14ac:dyDescent="0.35">
      <c r="B27" s="60"/>
      <c r="C27" s="60"/>
      <c r="D27" s="136"/>
      <c r="E27" s="136"/>
      <c r="F27" s="136"/>
      <c r="G27" s="136"/>
      <c r="H27" s="136"/>
      <c r="I27" s="136"/>
      <c r="J27" s="136"/>
      <c r="K27" s="136"/>
      <c r="L27" s="136"/>
      <c r="M27" s="136"/>
      <c r="N27" s="136"/>
      <c r="O27" s="136"/>
      <c r="P27" s="136"/>
      <c r="Q27" s="136"/>
      <c r="R27" s="136"/>
      <c r="S27" s="136"/>
    </row>
    <row r="28" spans="1:19" ht="24" customHeight="1" x14ac:dyDescent="0.3">
      <c r="B28" s="108" t="s">
        <v>14</v>
      </c>
      <c r="C28" s="109"/>
      <c r="D28" s="109"/>
      <c r="E28" s="109"/>
      <c r="F28" s="109"/>
      <c r="G28" s="109"/>
      <c r="H28" s="109"/>
      <c r="I28" s="110"/>
      <c r="J28" s="114" t="s">
        <v>15</v>
      </c>
      <c r="K28" s="114" t="s">
        <v>16</v>
      </c>
      <c r="L28" s="150" t="s">
        <v>25</v>
      </c>
      <c r="M28" s="152" t="s">
        <v>18</v>
      </c>
      <c r="N28" s="150" t="s">
        <v>19</v>
      </c>
      <c r="O28" s="118" t="s">
        <v>20</v>
      </c>
      <c r="P28" s="120" t="s">
        <v>21</v>
      </c>
      <c r="Q28" s="121"/>
      <c r="R28" s="123" t="s">
        <v>22</v>
      </c>
      <c r="S28" s="77" t="s">
        <v>23</v>
      </c>
    </row>
    <row r="29" spans="1:19" ht="24" customHeight="1" x14ac:dyDescent="0.3">
      <c r="B29" s="111"/>
      <c r="C29" s="112"/>
      <c r="D29" s="112"/>
      <c r="E29" s="112"/>
      <c r="F29" s="112"/>
      <c r="G29" s="112"/>
      <c r="H29" s="112"/>
      <c r="I29" s="113"/>
      <c r="J29" s="115"/>
      <c r="K29" s="115"/>
      <c r="L29" s="151"/>
      <c r="M29" s="153"/>
      <c r="N29" s="151"/>
      <c r="O29" s="119"/>
      <c r="P29" s="117"/>
      <c r="Q29" s="122"/>
      <c r="R29" s="124"/>
      <c r="S29" s="78"/>
    </row>
    <row r="30" spans="1:19" ht="12" customHeight="1" x14ac:dyDescent="0.3">
      <c r="B30" s="79"/>
      <c r="C30" s="80"/>
      <c r="D30" s="80"/>
      <c r="E30" s="9"/>
      <c r="F30" s="80"/>
      <c r="G30" s="80"/>
      <c r="H30" s="80"/>
      <c r="I30" s="10"/>
      <c r="J30" s="81"/>
      <c r="K30" s="84"/>
      <c r="L30" s="87"/>
      <c r="M30" s="90"/>
      <c r="N30" s="93"/>
      <c r="O30" s="96"/>
      <c r="P30" s="99"/>
      <c r="Q30" s="100"/>
      <c r="R30" s="87"/>
      <c r="S30" s="125"/>
    </row>
    <row r="31" spans="1:19" ht="12" customHeight="1" x14ac:dyDescent="0.3">
      <c r="A31" s="1">
        <v>22</v>
      </c>
      <c r="B31" s="128"/>
      <c r="C31" s="129"/>
      <c r="D31" s="129"/>
      <c r="E31" s="132"/>
      <c r="F31" s="129"/>
      <c r="G31" s="129"/>
      <c r="H31" s="129"/>
      <c r="I31" s="134"/>
      <c r="J31" s="82"/>
      <c r="K31" s="85"/>
      <c r="L31" s="88"/>
      <c r="M31" s="91"/>
      <c r="N31" s="94"/>
      <c r="O31" s="97"/>
      <c r="P31" s="101"/>
      <c r="Q31" s="102"/>
      <c r="R31" s="88"/>
      <c r="S31" s="126"/>
    </row>
    <row r="32" spans="1:19" ht="12" customHeight="1" x14ac:dyDescent="0.3">
      <c r="B32" s="128"/>
      <c r="C32" s="129"/>
      <c r="D32" s="129"/>
      <c r="E32" s="132"/>
      <c r="F32" s="129"/>
      <c r="G32" s="129"/>
      <c r="H32" s="129"/>
      <c r="I32" s="134"/>
      <c r="J32" s="82"/>
      <c r="K32" s="85"/>
      <c r="L32" s="88"/>
      <c r="M32" s="91"/>
      <c r="N32" s="94"/>
      <c r="O32" s="97"/>
      <c r="P32" s="101"/>
      <c r="Q32" s="102"/>
      <c r="R32" s="88"/>
      <c r="S32" s="126"/>
    </row>
    <row r="33" spans="1:19" ht="12" customHeight="1" x14ac:dyDescent="0.3">
      <c r="B33" s="130"/>
      <c r="C33" s="131"/>
      <c r="D33" s="131"/>
      <c r="E33" s="133"/>
      <c r="F33" s="131"/>
      <c r="G33" s="131"/>
      <c r="H33" s="131"/>
      <c r="I33" s="135"/>
      <c r="J33" s="83"/>
      <c r="K33" s="86"/>
      <c r="L33" s="89"/>
      <c r="M33" s="92"/>
      <c r="N33" s="95"/>
      <c r="O33" s="98"/>
      <c r="P33" s="103"/>
      <c r="Q33" s="104"/>
      <c r="R33" s="89"/>
      <c r="S33" s="127"/>
    </row>
    <row r="34" spans="1:19" ht="12" customHeight="1" x14ac:dyDescent="0.3">
      <c r="B34" s="79"/>
      <c r="C34" s="80"/>
      <c r="D34" s="80"/>
      <c r="E34" s="9"/>
      <c r="F34" s="80"/>
      <c r="G34" s="80"/>
      <c r="H34" s="80"/>
      <c r="I34" s="10"/>
      <c r="J34" s="81"/>
      <c r="K34" s="84"/>
      <c r="L34" s="87"/>
      <c r="M34" s="90"/>
      <c r="N34" s="93"/>
      <c r="O34" s="96"/>
      <c r="P34" s="99"/>
      <c r="Q34" s="100"/>
      <c r="R34" s="87"/>
      <c r="S34" s="125"/>
    </row>
    <row r="35" spans="1:19" ht="12" customHeight="1" x14ac:dyDescent="0.3">
      <c r="A35" s="1">
        <v>23</v>
      </c>
      <c r="B35" s="128"/>
      <c r="C35" s="129"/>
      <c r="D35" s="129"/>
      <c r="E35" s="132"/>
      <c r="F35" s="129"/>
      <c r="G35" s="129"/>
      <c r="H35" s="129"/>
      <c r="I35" s="134"/>
      <c r="J35" s="82"/>
      <c r="K35" s="85"/>
      <c r="L35" s="88"/>
      <c r="M35" s="91"/>
      <c r="N35" s="94"/>
      <c r="O35" s="97"/>
      <c r="P35" s="101"/>
      <c r="Q35" s="102"/>
      <c r="R35" s="88"/>
      <c r="S35" s="126"/>
    </row>
    <row r="36" spans="1:19" ht="12" customHeight="1" x14ac:dyDescent="0.3">
      <c r="B36" s="128"/>
      <c r="C36" s="129"/>
      <c r="D36" s="129"/>
      <c r="E36" s="132"/>
      <c r="F36" s="129"/>
      <c r="G36" s="129"/>
      <c r="H36" s="129"/>
      <c r="I36" s="134"/>
      <c r="J36" s="82"/>
      <c r="K36" s="85"/>
      <c r="L36" s="88"/>
      <c r="M36" s="91"/>
      <c r="N36" s="94"/>
      <c r="O36" s="97"/>
      <c r="P36" s="101"/>
      <c r="Q36" s="102"/>
      <c r="R36" s="88"/>
      <c r="S36" s="126"/>
    </row>
    <row r="37" spans="1:19" ht="12" customHeight="1" x14ac:dyDescent="0.3">
      <c r="B37" s="130"/>
      <c r="C37" s="131"/>
      <c r="D37" s="131"/>
      <c r="E37" s="133"/>
      <c r="F37" s="131"/>
      <c r="G37" s="131"/>
      <c r="H37" s="131"/>
      <c r="I37" s="135"/>
      <c r="J37" s="83"/>
      <c r="K37" s="86"/>
      <c r="L37" s="89"/>
      <c r="M37" s="92"/>
      <c r="N37" s="95"/>
      <c r="O37" s="98"/>
      <c r="P37" s="103"/>
      <c r="Q37" s="104"/>
      <c r="R37" s="89"/>
      <c r="S37" s="127"/>
    </row>
    <row r="38" spans="1:19" ht="12" customHeight="1" x14ac:dyDescent="0.3">
      <c r="B38" s="79"/>
      <c r="C38" s="80"/>
      <c r="D38" s="80"/>
      <c r="E38" s="9"/>
      <c r="F38" s="80"/>
      <c r="G38" s="80"/>
      <c r="H38" s="80"/>
      <c r="I38" s="10"/>
      <c r="J38" s="81"/>
      <c r="K38" s="84"/>
      <c r="L38" s="87"/>
      <c r="M38" s="90"/>
      <c r="N38" s="93"/>
      <c r="O38" s="96"/>
      <c r="P38" s="99"/>
      <c r="Q38" s="100"/>
      <c r="R38" s="87"/>
      <c r="S38" s="125"/>
    </row>
    <row r="39" spans="1:19" ht="12" customHeight="1" x14ac:dyDescent="0.3">
      <c r="A39" s="1">
        <v>24</v>
      </c>
      <c r="B39" s="128"/>
      <c r="C39" s="129"/>
      <c r="D39" s="129"/>
      <c r="E39" s="132"/>
      <c r="F39" s="129"/>
      <c r="G39" s="129"/>
      <c r="H39" s="129"/>
      <c r="I39" s="134"/>
      <c r="J39" s="82"/>
      <c r="K39" s="85"/>
      <c r="L39" s="88"/>
      <c r="M39" s="91"/>
      <c r="N39" s="94"/>
      <c r="O39" s="97"/>
      <c r="P39" s="101"/>
      <c r="Q39" s="102"/>
      <c r="R39" s="88"/>
      <c r="S39" s="126"/>
    </row>
    <row r="40" spans="1:19" ht="12" customHeight="1" x14ac:dyDescent="0.3">
      <c r="B40" s="128"/>
      <c r="C40" s="129"/>
      <c r="D40" s="129"/>
      <c r="E40" s="132"/>
      <c r="F40" s="129"/>
      <c r="G40" s="129"/>
      <c r="H40" s="129"/>
      <c r="I40" s="134"/>
      <c r="J40" s="82"/>
      <c r="K40" s="85"/>
      <c r="L40" s="88"/>
      <c r="M40" s="91"/>
      <c r="N40" s="94"/>
      <c r="O40" s="97"/>
      <c r="P40" s="101"/>
      <c r="Q40" s="102"/>
      <c r="R40" s="88"/>
      <c r="S40" s="126"/>
    </row>
    <row r="41" spans="1:19" ht="12" customHeight="1" x14ac:dyDescent="0.3">
      <c r="B41" s="130"/>
      <c r="C41" s="131"/>
      <c r="D41" s="131"/>
      <c r="E41" s="133"/>
      <c r="F41" s="131"/>
      <c r="G41" s="131"/>
      <c r="H41" s="131"/>
      <c r="I41" s="135"/>
      <c r="J41" s="83"/>
      <c r="K41" s="86"/>
      <c r="L41" s="89"/>
      <c r="M41" s="92"/>
      <c r="N41" s="95"/>
      <c r="O41" s="98"/>
      <c r="P41" s="103"/>
      <c r="Q41" s="104"/>
      <c r="R41" s="89"/>
      <c r="S41" s="127"/>
    </row>
    <row r="42" spans="1:19" ht="12" customHeight="1" x14ac:dyDescent="0.3">
      <c r="B42" s="79"/>
      <c r="C42" s="80"/>
      <c r="D42" s="80"/>
      <c r="E42" s="9"/>
      <c r="F42" s="80"/>
      <c r="G42" s="80"/>
      <c r="H42" s="80"/>
      <c r="I42" s="10"/>
      <c r="J42" s="81"/>
      <c r="K42" s="84"/>
      <c r="L42" s="87"/>
      <c r="M42" s="90"/>
      <c r="N42" s="93"/>
      <c r="O42" s="96"/>
      <c r="P42" s="99"/>
      <c r="Q42" s="100"/>
      <c r="R42" s="87"/>
      <c r="S42" s="125"/>
    </row>
    <row r="43" spans="1:19" ht="12" customHeight="1" x14ac:dyDescent="0.3">
      <c r="A43" s="1">
        <v>25</v>
      </c>
      <c r="B43" s="128"/>
      <c r="C43" s="129"/>
      <c r="D43" s="129"/>
      <c r="E43" s="132"/>
      <c r="F43" s="129"/>
      <c r="G43" s="129"/>
      <c r="H43" s="129"/>
      <c r="I43" s="134"/>
      <c r="J43" s="82"/>
      <c r="K43" s="85"/>
      <c r="L43" s="88"/>
      <c r="M43" s="91"/>
      <c r="N43" s="94"/>
      <c r="O43" s="97"/>
      <c r="P43" s="101"/>
      <c r="Q43" s="102"/>
      <c r="R43" s="88"/>
      <c r="S43" s="126"/>
    </row>
    <row r="44" spans="1:19" ht="12" customHeight="1" x14ac:dyDescent="0.3">
      <c r="B44" s="128"/>
      <c r="C44" s="129"/>
      <c r="D44" s="129"/>
      <c r="E44" s="132"/>
      <c r="F44" s="129"/>
      <c r="G44" s="129"/>
      <c r="H44" s="129"/>
      <c r="I44" s="134"/>
      <c r="J44" s="82"/>
      <c r="K44" s="85"/>
      <c r="L44" s="88"/>
      <c r="M44" s="91"/>
      <c r="N44" s="94"/>
      <c r="O44" s="97"/>
      <c r="P44" s="101"/>
      <c r="Q44" s="102"/>
      <c r="R44" s="88"/>
      <c r="S44" s="126"/>
    </row>
    <row r="45" spans="1:19" ht="12" customHeight="1" x14ac:dyDescent="0.3">
      <c r="B45" s="130"/>
      <c r="C45" s="131"/>
      <c r="D45" s="131"/>
      <c r="E45" s="133"/>
      <c r="F45" s="131"/>
      <c r="G45" s="131"/>
      <c r="H45" s="131"/>
      <c r="I45" s="135"/>
      <c r="J45" s="83"/>
      <c r="K45" s="86"/>
      <c r="L45" s="89"/>
      <c r="M45" s="92"/>
      <c r="N45" s="95"/>
      <c r="O45" s="98"/>
      <c r="P45" s="103"/>
      <c r="Q45" s="104"/>
      <c r="R45" s="89"/>
      <c r="S45" s="127"/>
    </row>
    <row r="46" spans="1:19" ht="12" customHeight="1" x14ac:dyDescent="0.3">
      <c r="B46" s="79"/>
      <c r="C46" s="80"/>
      <c r="D46" s="80"/>
      <c r="E46" s="9"/>
      <c r="F46" s="80"/>
      <c r="G46" s="80"/>
      <c r="H46" s="80"/>
      <c r="I46" s="10"/>
      <c r="J46" s="81"/>
      <c r="K46" s="84"/>
      <c r="L46" s="87"/>
      <c r="M46" s="90"/>
      <c r="N46" s="93"/>
      <c r="O46" s="96"/>
      <c r="P46" s="99"/>
      <c r="Q46" s="100"/>
      <c r="R46" s="87"/>
      <c r="S46" s="125"/>
    </row>
    <row r="47" spans="1:19" ht="12" customHeight="1" x14ac:dyDescent="0.3">
      <c r="A47" s="1">
        <v>26</v>
      </c>
      <c r="B47" s="128"/>
      <c r="C47" s="129"/>
      <c r="D47" s="129"/>
      <c r="E47" s="132"/>
      <c r="F47" s="129"/>
      <c r="G47" s="129"/>
      <c r="H47" s="129"/>
      <c r="I47" s="134"/>
      <c r="J47" s="82"/>
      <c r="K47" s="85"/>
      <c r="L47" s="88"/>
      <c r="M47" s="91"/>
      <c r="N47" s="94"/>
      <c r="O47" s="97"/>
      <c r="P47" s="101"/>
      <c r="Q47" s="102"/>
      <c r="R47" s="88"/>
      <c r="S47" s="126"/>
    </row>
    <row r="48" spans="1:19" ht="12" customHeight="1" x14ac:dyDescent="0.3">
      <c r="B48" s="128"/>
      <c r="C48" s="129"/>
      <c r="D48" s="129"/>
      <c r="E48" s="132"/>
      <c r="F48" s="129"/>
      <c r="G48" s="129"/>
      <c r="H48" s="129"/>
      <c r="I48" s="134"/>
      <c r="J48" s="82"/>
      <c r="K48" s="85"/>
      <c r="L48" s="88"/>
      <c r="M48" s="91"/>
      <c r="N48" s="94"/>
      <c r="O48" s="97"/>
      <c r="P48" s="101"/>
      <c r="Q48" s="102"/>
      <c r="R48" s="88"/>
      <c r="S48" s="126"/>
    </row>
    <row r="49" spans="1:19" ht="12" customHeight="1" x14ac:dyDescent="0.3">
      <c r="B49" s="130"/>
      <c r="C49" s="131"/>
      <c r="D49" s="131"/>
      <c r="E49" s="133"/>
      <c r="F49" s="131"/>
      <c r="G49" s="131"/>
      <c r="H49" s="131"/>
      <c r="I49" s="135"/>
      <c r="J49" s="83"/>
      <c r="K49" s="86"/>
      <c r="L49" s="89"/>
      <c r="M49" s="92"/>
      <c r="N49" s="95"/>
      <c r="O49" s="98"/>
      <c r="P49" s="103"/>
      <c r="Q49" s="104"/>
      <c r="R49" s="89"/>
      <c r="S49" s="127"/>
    </row>
    <row r="50" spans="1:19" ht="12" customHeight="1" x14ac:dyDescent="0.3">
      <c r="B50" s="79"/>
      <c r="C50" s="80"/>
      <c r="D50" s="80"/>
      <c r="E50" s="9"/>
      <c r="F50" s="80"/>
      <c r="G50" s="80"/>
      <c r="H50" s="80"/>
      <c r="I50" s="10"/>
      <c r="J50" s="81"/>
      <c r="K50" s="84"/>
      <c r="L50" s="87"/>
      <c r="M50" s="90"/>
      <c r="N50" s="93"/>
      <c r="O50" s="96"/>
      <c r="P50" s="99"/>
      <c r="Q50" s="100"/>
      <c r="R50" s="87"/>
      <c r="S50" s="125"/>
    </row>
    <row r="51" spans="1:19" ht="12" customHeight="1" x14ac:dyDescent="0.3">
      <c r="A51" s="1">
        <v>27</v>
      </c>
      <c r="B51" s="128"/>
      <c r="C51" s="129"/>
      <c r="D51" s="129"/>
      <c r="E51" s="132"/>
      <c r="F51" s="129"/>
      <c r="G51" s="129"/>
      <c r="H51" s="129"/>
      <c r="I51" s="134"/>
      <c r="J51" s="82"/>
      <c r="K51" s="85"/>
      <c r="L51" s="88"/>
      <c r="M51" s="91"/>
      <c r="N51" s="94"/>
      <c r="O51" s="97"/>
      <c r="P51" s="101"/>
      <c r="Q51" s="102"/>
      <c r="R51" s="88"/>
      <c r="S51" s="126"/>
    </row>
    <row r="52" spans="1:19" ht="12" customHeight="1" x14ac:dyDescent="0.3">
      <c r="B52" s="128"/>
      <c r="C52" s="129"/>
      <c r="D52" s="129"/>
      <c r="E52" s="132"/>
      <c r="F52" s="129"/>
      <c r="G52" s="129"/>
      <c r="H52" s="129"/>
      <c r="I52" s="134"/>
      <c r="J52" s="82"/>
      <c r="K52" s="85"/>
      <c r="L52" s="88"/>
      <c r="M52" s="91"/>
      <c r="N52" s="94"/>
      <c r="O52" s="97"/>
      <c r="P52" s="101"/>
      <c r="Q52" s="102"/>
      <c r="R52" s="88"/>
      <c r="S52" s="126"/>
    </row>
    <row r="53" spans="1:19" ht="12" customHeight="1" x14ac:dyDescent="0.3">
      <c r="B53" s="130"/>
      <c r="C53" s="131"/>
      <c r="D53" s="131"/>
      <c r="E53" s="133"/>
      <c r="F53" s="131"/>
      <c r="G53" s="131"/>
      <c r="H53" s="131"/>
      <c r="I53" s="135"/>
      <c r="J53" s="83"/>
      <c r="K53" s="86"/>
      <c r="L53" s="89"/>
      <c r="M53" s="92"/>
      <c r="N53" s="95"/>
      <c r="O53" s="98"/>
      <c r="P53" s="103"/>
      <c r="Q53" s="104"/>
      <c r="R53" s="89"/>
      <c r="S53" s="127"/>
    </row>
    <row r="54" spans="1:19" ht="12" customHeight="1" x14ac:dyDescent="0.3">
      <c r="B54" s="79"/>
      <c r="C54" s="80"/>
      <c r="D54" s="80"/>
      <c r="E54" s="9"/>
      <c r="F54" s="80"/>
      <c r="G54" s="80"/>
      <c r="H54" s="80"/>
      <c r="I54" s="10"/>
      <c r="J54" s="81"/>
      <c r="K54" s="84"/>
      <c r="L54" s="87"/>
      <c r="M54" s="90"/>
      <c r="N54" s="93"/>
      <c r="O54" s="96"/>
      <c r="P54" s="99"/>
      <c r="Q54" s="100"/>
      <c r="R54" s="87"/>
      <c r="S54" s="125"/>
    </row>
    <row r="55" spans="1:19" ht="12" customHeight="1" x14ac:dyDescent="0.3">
      <c r="A55" s="1">
        <v>28</v>
      </c>
      <c r="B55" s="128"/>
      <c r="C55" s="129"/>
      <c r="D55" s="129"/>
      <c r="E55" s="132"/>
      <c r="F55" s="129"/>
      <c r="G55" s="129"/>
      <c r="H55" s="129"/>
      <c r="I55" s="134"/>
      <c r="J55" s="82"/>
      <c r="K55" s="85"/>
      <c r="L55" s="88"/>
      <c r="M55" s="91"/>
      <c r="N55" s="94"/>
      <c r="O55" s="97"/>
      <c r="P55" s="101"/>
      <c r="Q55" s="102"/>
      <c r="R55" s="88"/>
      <c r="S55" s="126"/>
    </row>
    <row r="56" spans="1:19" ht="12" customHeight="1" x14ac:dyDescent="0.3">
      <c r="B56" s="128"/>
      <c r="C56" s="129"/>
      <c r="D56" s="129"/>
      <c r="E56" s="132"/>
      <c r="F56" s="129"/>
      <c r="G56" s="129"/>
      <c r="H56" s="129"/>
      <c r="I56" s="134"/>
      <c r="J56" s="82"/>
      <c r="K56" s="85"/>
      <c r="L56" s="88"/>
      <c r="M56" s="91"/>
      <c r="N56" s="94"/>
      <c r="O56" s="97"/>
      <c r="P56" s="101"/>
      <c r="Q56" s="102"/>
      <c r="R56" s="88"/>
      <c r="S56" s="126"/>
    </row>
    <row r="57" spans="1:19" ht="12" customHeight="1" x14ac:dyDescent="0.3">
      <c r="B57" s="130"/>
      <c r="C57" s="131"/>
      <c r="D57" s="131"/>
      <c r="E57" s="133"/>
      <c r="F57" s="131"/>
      <c r="G57" s="131"/>
      <c r="H57" s="131"/>
      <c r="I57" s="135"/>
      <c r="J57" s="83"/>
      <c r="K57" s="86"/>
      <c r="L57" s="89"/>
      <c r="M57" s="92"/>
      <c r="N57" s="95"/>
      <c r="O57" s="98"/>
      <c r="P57" s="103"/>
      <c r="Q57" s="104"/>
      <c r="R57" s="89"/>
      <c r="S57" s="127"/>
    </row>
    <row r="58" spans="1:19" ht="12" customHeight="1" x14ac:dyDescent="0.3">
      <c r="B58" s="79"/>
      <c r="C58" s="80"/>
      <c r="D58" s="80"/>
      <c r="E58" s="9"/>
      <c r="F58" s="80"/>
      <c r="G58" s="80"/>
      <c r="H58" s="80"/>
      <c r="I58" s="10"/>
      <c r="J58" s="81"/>
      <c r="K58" s="84"/>
      <c r="L58" s="87"/>
      <c r="M58" s="90"/>
      <c r="N58" s="93"/>
      <c r="O58" s="96"/>
      <c r="P58" s="99"/>
      <c r="Q58" s="100"/>
      <c r="R58" s="87"/>
      <c r="S58" s="125"/>
    </row>
    <row r="59" spans="1:19" ht="12" customHeight="1" x14ac:dyDescent="0.3">
      <c r="A59" s="1">
        <v>29</v>
      </c>
      <c r="B59" s="128"/>
      <c r="C59" s="129"/>
      <c r="D59" s="129"/>
      <c r="E59" s="132"/>
      <c r="F59" s="129"/>
      <c r="G59" s="129"/>
      <c r="H59" s="129"/>
      <c r="I59" s="134"/>
      <c r="J59" s="82"/>
      <c r="K59" s="85"/>
      <c r="L59" s="88"/>
      <c r="M59" s="91"/>
      <c r="N59" s="94"/>
      <c r="O59" s="97"/>
      <c r="P59" s="101"/>
      <c r="Q59" s="102"/>
      <c r="R59" s="88"/>
      <c r="S59" s="126"/>
    </row>
    <row r="60" spans="1:19" ht="12" customHeight="1" x14ac:dyDescent="0.3">
      <c r="B60" s="128"/>
      <c r="C60" s="129"/>
      <c r="D60" s="129"/>
      <c r="E60" s="132"/>
      <c r="F60" s="129"/>
      <c r="G60" s="129"/>
      <c r="H60" s="129"/>
      <c r="I60" s="134"/>
      <c r="J60" s="82"/>
      <c r="K60" s="85"/>
      <c r="L60" s="88"/>
      <c r="M60" s="91"/>
      <c r="N60" s="94"/>
      <c r="O60" s="97"/>
      <c r="P60" s="101"/>
      <c r="Q60" s="102"/>
      <c r="R60" s="88"/>
      <c r="S60" s="126"/>
    </row>
    <row r="61" spans="1:19" ht="12" customHeight="1" x14ac:dyDescent="0.3">
      <c r="B61" s="130"/>
      <c r="C61" s="131"/>
      <c r="D61" s="131"/>
      <c r="E61" s="133"/>
      <c r="F61" s="131"/>
      <c r="G61" s="131"/>
      <c r="H61" s="131"/>
      <c r="I61" s="135"/>
      <c r="J61" s="83"/>
      <c r="K61" s="86"/>
      <c r="L61" s="89"/>
      <c r="M61" s="92"/>
      <c r="N61" s="95"/>
      <c r="O61" s="98"/>
      <c r="P61" s="103"/>
      <c r="Q61" s="104"/>
      <c r="R61" s="89"/>
      <c r="S61" s="127"/>
    </row>
    <row r="62" spans="1:19" ht="12" customHeight="1" x14ac:dyDescent="0.3">
      <c r="B62" s="79"/>
      <c r="C62" s="80"/>
      <c r="D62" s="80"/>
      <c r="E62" s="9"/>
      <c r="F62" s="80"/>
      <c r="G62" s="80"/>
      <c r="H62" s="80"/>
      <c r="I62" s="10"/>
      <c r="J62" s="81"/>
      <c r="K62" s="84"/>
      <c r="L62" s="87"/>
      <c r="M62" s="90"/>
      <c r="N62" s="93"/>
      <c r="O62" s="96"/>
      <c r="P62" s="99"/>
      <c r="Q62" s="100"/>
      <c r="R62" s="87"/>
      <c r="S62" s="125"/>
    </row>
    <row r="63" spans="1:19" ht="12" customHeight="1" x14ac:dyDescent="0.3">
      <c r="A63" s="1">
        <v>30</v>
      </c>
      <c r="B63" s="128"/>
      <c r="C63" s="129"/>
      <c r="D63" s="129"/>
      <c r="E63" s="132"/>
      <c r="F63" s="129"/>
      <c r="G63" s="129"/>
      <c r="H63" s="129"/>
      <c r="I63" s="134"/>
      <c r="J63" s="82"/>
      <c r="K63" s="85"/>
      <c r="L63" s="88"/>
      <c r="M63" s="91"/>
      <c r="N63" s="94"/>
      <c r="O63" s="97"/>
      <c r="P63" s="101"/>
      <c r="Q63" s="102"/>
      <c r="R63" s="88"/>
      <c r="S63" s="126"/>
    </row>
    <row r="64" spans="1:19" ht="12" customHeight="1" x14ac:dyDescent="0.3">
      <c r="B64" s="128"/>
      <c r="C64" s="129"/>
      <c r="D64" s="129"/>
      <c r="E64" s="132"/>
      <c r="F64" s="129"/>
      <c r="G64" s="129"/>
      <c r="H64" s="129"/>
      <c r="I64" s="134"/>
      <c r="J64" s="82"/>
      <c r="K64" s="85"/>
      <c r="L64" s="88"/>
      <c r="M64" s="91"/>
      <c r="N64" s="94"/>
      <c r="O64" s="97"/>
      <c r="P64" s="101"/>
      <c r="Q64" s="102"/>
      <c r="R64" s="88"/>
      <c r="S64" s="126"/>
    </row>
    <row r="65" spans="1:19" ht="12" customHeight="1" thickBot="1" x14ac:dyDescent="0.35">
      <c r="B65" s="143"/>
      <c r="C65" s="144"/>
      <c r="D65" s="144"/>
      <c r="E65" s="145"/>
      <c r="F65" s="144"/>
      <c r="G65" s="144"/>
      <c r="H65" s="144"/>
      <c r="I65" s="146"/>
      <c r="J65" s="147"/>
      <c r="K65" s="148"/>
      <c r="L65" s="141"/>
      <c r="M65" s="149"/>
      <c r="N65" s="137"/>
      <c r="O65" s="138"/>
      <c r="P65" s="139"/>
      <c r="Q65" s="140"/>
      <c r="R65" s="141"/>
      <c r="S65" s="142"/>
    </row>
    <row r="66" spans="1:19" ht="13.5" customHeight="1" x14ac:dyDescent="0.3">
      <c r="B66" s="60"/>
      <c r="C66" s="60"/>
      <c r="D66" s="136"/>
      <c r="E66" s="136"/>
      <c r="F66" s="136"/>
      <c r="G66" s="136"/>
      <c r="H66" s="136"/>
      <c r="I66" s="136"/>
      <c r="J66" s="136"/>
      <c r="K66" s="136"/>
      <c r="L66" s="136"/>
      <c r="M66" s="136"/>
      <c r="N66" s="136"/>
      <c r="O66" s="136"/>
      <c r="P66" s="136"/>
      <c r="Q66" s="136"/>
      <c r="R66" s="136"/>
      <c r="S66" s="136"/>
    </row>
    <row r="67" spans="1:19" ht="28.5" customHeight="1" x14ac:dyDescent="0.3">
      <c r="B67" s="161" t="s">
        <v>26</v>
      </c>
      <c r="C67" s="162"/>
      <c r="D67" s="162"/>
      <c r="E67" s="162"/>
      <c r="F67" s="162"/>
      <c r="G67" s="162"/>
      <c r="H67" s="162"/>
      <c r="I67" s="162"/>
      <c r="J67" s="163"/>
      <c r="K67" s="163"/>
      <c r="L67" s="162"/>
      <c r="M67" s="162"/>
      <c r="N67" s="162"/>
      <c r="O67" s="163"/>
      <c r="P67" s="163"/>
      <c r="Q67" s="163"/>
      <c r="R67" s="163"/>
      <c r="S67" s="164"/>
    </row>
    <row r="68" spans="1:19" ht="24" customHeight="1" x14ac:dyDescent="0.3">
      <c r="B68" s="165" t="s">
        <v>27</v>
      </c>
      <c r="C68" s="167" t="s">
        <v>28</v>
      </c>
      <c r="D68" s="168"/>
      <c r="E68" s="168"/>
      <c r="F68" s="168"/>
      <c r="G68" s="168"/>
      <c r="H68" s="168"/>
      <c r="I68" s="169"/>
      <c r="J68" s="173" t="s">
        <v>15</v>
      </c>
      <c r="K68" s="173" t="s">
        <v>16</v>
      </c>
      <c r="L68" s="174" t="s">
        <v>25</v>
      </c>
      <c r="M68" s="175" t="s">
        <v>18</v>
      </c>
      <c r="N68" s="174" t="s">
        <v>19</v>
      </c>
      <c r="O68" s="176" t="s">
        <v>20</v>
      </c>
      <c r="P68" s="177" t="s">
        <v>21</v>
      </c>
      <c r="Q68" s="178"/>
      <c r="R68" s="154" t="s">
        <v>22</v>
      </c>
      <c r="S68" s="155" t="s">
        <v>23</v>
      </c>
    </row>
    <row r="69" spans="1:19" ht="24" customHeight="1" x14ac:dyDescent="0.3">
      <c r="B69" s="166"/>
      <c r="C69" s="170"/>
      <c r="D69" s="171"/>
      <c r="E69" s="171"/>
      <c r="F69" s="171"/>
      <c r="G69" s="171"/>
      <c r="H69" s="171"/>
      <c r="I69" s="172"/>
      <c r="J69" s="115"/>
      <c r="K69" s="115"/>
      <c r="L69" s="151"/>
      <c r="M69" s="153"/>
      <c r="N69" s="151"/>
      <c r="O69" s="119"/>
      <c r="P69" s="117"/>
      <c r="Q69" s="122"/>
      <c r="R69" s="124"/>
      <c r="S69" s="78"/>
    </row>
    <row r="70" spans="1:19" ht="12" customHeight="1" x14ac:dyDescent="0.3">
      <c r="B70" s="156" t="str">
        <f>VLOOKUP(A71,[1]基本データ!$A$21:$AC$129,2,FALSE)&amp;""</f>
        <v>1</v>
      </c>
      <c r="C70" s="159"/>
      <c r="D70" s="160"/>
      <c r="E70" s="11"/>
      <c r="F70" s="160"/>
      <c r="G70" s="160"/>
      <c r="H70" s="160"/>
      <c r="I70" s="12"/>
      <c r="J70" s="81"/>
      <c r="K70" s="84"/>
      <c r="L70" s="87"/>
      <c r="M70" s="90"/>
      <c r="N70" s="93"/>
      <c r="O70" s="96"/>
      <c r="P70" s="99"/>
      <c r="Q70" s="100"/>
      <c r="R70" s="87"/>
      <c r="S70" s="125"/>
    </row>
    <row r="71" spans="1:19" ht="12" customHeight="1" x14ac:dyDescent="0.3">
      <c r="A71" s="1">
        <v>51</v>
      </c>
      <c r="B71" s="157"/>
      <c r="C71" s="179"/>
      <c r="D71" s="180"/>
      <c r="E71" s="132"/>
      <c r="F71" s="180"/>
      <c r="G71" s="180"/>
      <c r="H71" s="180"/>
      <c r="I71" s="134"/>
      <c r="J71" s="82"/>
      <c r="K71" s="85"/>
      <c r="L71" s="88"/>
      <c r="M71" s="91"/>
      <c r="N71" s="94"/>
      <c r="O71" s="97"/>
      <c r="P71" s="101"/>
      <c r="Q71" s="102"/>
      <c r="R71" s="88"/>
      <c r="S71" s="126"/>
    </row>
    <row r="72" spans="1:19" ht="12" customHeight="1" x14ac:dyDescent="0.3">
      <c r="B72" s="157"/>
      <c r="C72" s="179"/>
      <c r="D72" s="180"/>
      <c r="E72" s="132"/>
      <c r="F72" s="180"/>
      <c r="G72" s="180"/>
      <c r="H72" s="180"/>
      <c r="I72" s="134"/>
      <c r="J72" s="82"/>
      <c r="K72" s="85"/>
      <c r="L72" s="88"/>
      <c r="M72" s="91"/>
      <c r="N72" s="94"/>
      <c r="O72" s="97"/>
      <c r="P72" s="101"/>
      <c r="Q72" s="102"/>
      <c r="R72" s="88"/>
      <c r="S72" s="126"/>
    </row>
    <row r="73" spans="1:19" ht="12" customHeight="1" x14ac:dyDescent="0.3">
      <c r="B73" s="158"/>
      <c r="C73" s="51"/>
      <c r="D73" s="52"/>
      <c r="E73" s="133"/>
      <c r="F73" s="52"/>
      <c r="G73" s="52"/>
      <c r="H73" s="52"/>
      <c r="I73" s="135"/>
      <c r="J73" s="83"/>
      <c r="K73" s="86"/>
      <c r="L73" s="89"/>
      <c r="M73" s="92"/>
      <c r="N73" s="95"/>
      <c r="O73" s="98"/>
      <c r="P73" s="103"/>
      <c r="Q73" s="104"/>
      <c r="R73" s="89"/>
      <c r="S73" s="127"/>
    </row>
    <row r="74" spans="1:19" ht="12" customHeight="1" x14ac:dyDescent="0.3">
      <c r="B74" s="156" t="str">
        <f>VLOOKUP(A75,[1]基本データ!$A$21:$AC$129,2,FALSE)&amp;""</f>
        <v>2</v>
      </c>
      <c r="C74" s="159"/>
      <c r="D74" s="160"/>
      <c r="E74" s="11"/>
      <c r="F74" s="160"/>
      <c r="G74" s="160"/>
      <c r="H74" s="160"/>
      <c r="I74" s="12"/>
      <c r="J74" s="81"/>
      <c r="K74" s="84"/>
      <c r="L74" s="87"/>
      <c r="M74" s="90"/>
      <c r="N74" s="93"/>
      <c r="O74" s="96"/>
      <c r="P74" s="99"/>
      <c r="Q74" s="100"/>
      <c r="R74" s="87"/>
      <c r="S74" s="125"/>
    </row>
    <row r="75" spans="1:19" ht="12" customHeight="1" x14ac:dyDescent="0.3">
      <c r="A75" s="1">
        <v>52</v>
      </c>
      <c r="B75" s="157"/>
      <c r="C75" s="179"/>
      <c r="D75" s="180"/>
      <c r="E75" s="132"/>
      <c r="F75" s="180"/>
      <c r="G75" s="180"/>
      <c r="H75" s="180"/>
      <c r="I75" s="134"/>
      <c r="J75" s="82"/>
      <c r="K75" s="85"/>
      <c r="L75" s="88"/>
      <c r="M75" s="91"/>
      <c r="N75" s="94"/>
      <c r="O75" s="97"/>
      <c r="P75" s="101"/>
      <c r="Q75" s="102"/>
      <c r="R75" s="88"/>
      <c r="S75" s="126"/>
    </row>
    <row r="76" spans="1:19" ht="12" customHeight="1" x14ac:dyDescent="0.3">
      <c r="B76" s="157"/>
      <c r="C76" s="179"/>
      <c r="D76" s="180"/>
      <c r="E76" s="132"/>
      <c r="F76" s="180"/>
      <c r="G76" s="180"/>
      <c r="H76" s="180"/>
      <c r="I76" s="134"/>
      <c r="J76" s="82"/>
      <c r="K76" s="85"/>
      <c r="L76" s="88"/>
      <c r="M76" s="91"/>
      <c r="N76" s="94"/>
      <c r="O76" s="97"/>
      <c r="P76" s="101"/>
      <c r="Q76" s="102"/>
      <c r="R76" s="88"/>
      <c r="S76" s="126"/>
    </row>
    <row r="77" spans="1:19" ht="12" customHeight="1" x14ac:dyDescent="0.3">
      <c r="B77" s="158"/>
      <c r="C77" s="51"/>
      <c r="D77" s="52"/>
      <c r="E77" s="133"/>
      <c r="F77" s="52"/>
      <c r="G77" s="52"/>
      <c r="H77" s="52"/>
      <c r="I77" s="135"/>
      <c r="J77" s="83"/>
      <c r="K77" s="86"/>
      <c r="L77" s="89"/>
      <c r="M77" s="92"/>
      <c r="N77" s="95"/>
      <c r="O77" s="98"/>
      <c r="P77" s="103"/>
      <c r="Q77" s="104"/>
      <c r="R77" s="89"/>
      <c r="S77" s="127"/>
    </row>
    <row r="78" spans="1:19" ht="12" customHeight="1" x14ac:dyDescent="0.3">
      <c r="B78" s="156" t="str">
        <f>VLOOKUP(A79,[1]基本データ!$A$21:$AC$129,2,FALSE)&amp;""</f>
        <v>3</v>
      </c>
      <c r="C78" s="159"/>
      <c r="D78" s="160"/>
      <c r="E78" s="13"/>
      <c r="F78" s="160"/>
      <c r="G78" s="160"/>
      <c r="H78" s="160"/>
      <c r="I78" s="14"/>
      <c r="J78" s="81"/>
      <c r="K78" s="84"/>
      <c r="L78" s="87"/>
      <c r="M78" s="90"/>
      <c r="N78" s="93"/>
      <c r="O78" s="96"/>
      <c r="P78" s="99"/>
      <c r="Q78" s="100"/>
      <c r="R78" s="87"/>
      <c r="S78" s="125"/>
    </row>
    <row r="79" spans="1:19" ht="12" customHeight="1" x14ac:dyDescent="0.3">
      <c r="A79" s="1">
        <v>53</v>
      </c>
      <c r="B79" s="157"/>
      <c r="C79" s="179"/>
      <c r="D79" s="180"/>
      <c r="E79" s="132"/>
      <c r="F79" s="180"/>
      <c r="G79" s="180"/>
      <c r="H79" s="180"/>
      <c r="I79" s="134"/>
      <c r="J79" s="82"/>
      <c r="K79" s="85"/>
      <c r="L79" s="88"/>
      <c r="M79" s="91"/>
      <c r="N79" s="94"/>
      <c r="O79" s="97"/>
      <c r="P79" s="101"/>
      <c r="Q79" s="102"/>
      <c r="R79" s="88"/>
      <c r="S79" s="126"/>
    </row>
    <row r="80" spans="1:19" ht="12" customHeight="1" x14ac:dyDescent="0.3">
      <c r="B80" s="157"/>
      <c r="C80" s="179"/>
      <c r="D80" s="180"/>
      <c r="E80" s="132"/>
      <c r="F80" s="180"/>
      <c r="G80" s="180"/>
      <c r="H80" s="180"/>
      <c r="I80" s="134"/>
      <c r="J80" s="82"/>
      <c r="K80" s="85"/>
      <c r="L80" s="88"/>
      <c r="M80" s="91"/>
      <c r="N80" s="94"/>
      <c r="O80" s="97"/>
      <c r="P80" s="101"/>
      <c r="Q80" s="102"/>
      <c r="R80" s="88"/>
      <c r="S80" s="126"/>
    </row>
    <row r="81" spans="1:19" ht="12" customHeight="1" thickBot="1" x14ac:dyDescent="0.35">
      <c r="B81" s="211"/>
      <c r="C81" s="35"/>
      <c r="D81" s="36"/>
      <c r="E81" s="145"/>
      <c r="F81" s="36"/>
      <c r="G81" s="36"/>
      <c r="H81" s="36"/>
      <c r="I81" s="146"/>
      <c r="J81" s="147"/>
      <c r="K81" s="148"/>
      <c r="L81" s="141"/>
      <c r="M81" s="149"/>
      <c r="N81" s="137"/>
      <c r="O81" s="138"/>
      <c r="P81" s="139"/>
      <c r="Q81" s="140"/>
      <c r="R81" s="141"/>
      <c r="S81" s="142"/>
    </row>
    <row r="82" spans="1:19" ht="12" hidden="1" customHeight="1" x14ac:dyDescent="0.3">
      <c r="B82" s="195" t="str">
        <f>VLOOKUP(A83,[1]基本データ!$A$21:$AC$129,2,FALSE)&amp;""</f>
        <v>4</v>
      </c>
      <c r="C82" s="197" t="str">
        <f>IF(VLOOKUP(A83,[1]基本データ!$A$21:$AC$129,20,FALSE)="○",VLOOKUP(A83,[1]基本データ!$A$21:$AC$129,6,FALSE),VLOOKUP(A83,[1]基本データ!$A$21:$AC$129,4,FALSE))&amp;""</f>
        <v>b54</v>
      </c>
      <c r="D82" s="198"/>
      <c r="E82" s="4"/>
      <c r="F82" s="198" t="str">
        <f>IF(VLOOKUP(A83,[1]基本データ!$A$21:$AC$129,20,FALSE)="○",VLOOKUP(A83,[1]基本データ!$A$21:$AC$129,4,FALSE),"")&amp;""</f>
        <v>B54</v>
      </c>
      <c r="G82" s="198"/>
      <c r="H82" s="198"/>
      <c r="I82" s="5"/>
      <c r="J82" s="199" t="str">
        <f>VLOOKUP(A83,[1]基本データ!$A$21:$AC$129,8,FALSE)&amp;""</f>
        <v>東京都</v>
      </c>
      <c r="K82" s="201" t="str">
        <f>VLOOKUP(A83,[1]基本データ!$A$21:$AC$129,10,FALSE)&amp;""</f>
        <v>東京都港区</v>
      </c>
      <c r="L82" s="191" t="str">
        <f>VLOOKUP(A83,[1]基本データ!$A$21:$AC$129,11,FALSE)&amp;""</f>
        <v>男</v>
      </c>
      <c r="M82" s="181">
        <f>IF(VLOOKUP(A83,[1]基本データ!$A$21:$R$129,12,FALSE)="","",VLOOKUP(A83,[1]基本データ!$A$21:$R$129,12,FALSE))</f>
        <v>33129</v>
      </c>
      <c r="N82" s="183" t="str">
        <f>IF(M82="","",DATEDIF(M82,[1]基本データ!$D$5+1,"Y")&amp;"歳")</f>
        <v>34歳</v>
      </c>
      <c r="O82" s="185" t="str">
        <f>VLOOKUP(A83,[1]基本データ!$A$21:$AC$129,14,FALSE)&amp;""</f>
        <v>国会議員５４</v>
      </c>
      <c r="P82" s="187" t="str">
        <f>VLOOKUP(A83,[1]基本データ!$A$21:$AC$129,15,FALSE)&amp;""</f>
        <v>https://www.soumu.go.jp/54</v>
      </c>
      <c r="Q82" s="188"/>
      <c r="R82" s="191" t="str">
        <f>VLOOKUP(A83,[1]基本データ!$A$21:$AC$129,16,FALSE)&amp;""</f>
        <v>所属</v>
      </c>
      <c r="S82" s="193" t="str">
        <f>VLOOKUP(A83,[1]基本データ!$A$21:$AC$129,18,FALSE)&amp;""</f>
        <v>新</v>
      </c>
    </row>
    <row r="83" spans="1:19" ht="12" hidden="1" customHeight="1" x14ac:dyDescent="0.3">
      <c r="A83" s="1">
        <v>54</v>
      </c>
      <c r="B83" s="195"/>
      <c r="C83" s="203" t="str">
        <f>IF(VLOOKUP(A83,[1]基本データ!$A$21:$AC$129,20,FALSE)="○",VLOOKUP(A83,[1]基本データ!$A$21:$AC$129,5,FALSE),VLOOKUP(A83,[1]基本データ!$A$21:$AC$129,3,FALSE))&amp;""</f>
        <v>a54</v>
      </c>
      <c r="D83" s="204"/>
      <c r="E83" s="207" t="s">
        <v>29</v>
      </c>
      <c r="F83" s="204" t="str">
        <f>IF(VLOOKUP(A83,[1]基本データ!$A$21:$AC$129,20,FALSE)="○",VLOOKUP(A83,[1]基本データ!$A$21:$AC$129,3,FALSE),"")&amp;""</f>
        <v>A54</v>
      </c>
      <c r="G83" s="204"/>
      <c r="H83" s="204"/>
      <c r="I83" s="209" t="s">
        <v>24</v>
      </c>
      <c r="J83" s="199"/>
      <c r="K83" s="201"/>
      <c r="L83" s="191"/>
      <c r="M83" s="181"/>
      <c r="N83" s="183"/>
      <c r="O83" s="185"/>
      <c r="P83" s="187"/>
      <c r="Q83" s="188"/>
      <c r="R83" s="191"/>
      <c r="S83" s="193"/>
    </row>
    <row r="84" spans="1:19" ht="12" hidden="1" customHeight="1" x14ac:dyDescent="0.3">
      <c r="B84" s="195"/>
      <c r="C84" s="203"/>
      <c r="D84" s="204"/>
      <c r="E84" s="207"/>
      <c r="F84" s="204"/>
      <c r="G84" s="204"/>
      <c r="H84" s="204"/>
      <c r="I84" s="209"/>
      <c r="J84" s="199"/>
      <c r="K84" s="201"/>
      <c r="L84" s="191"/>
      <c r="M84" s="181"/>
      <c r="N84" s="183"/>
      <c r="O84" s="185"/>
      <c r="P84" s="187"/>
      <c r="Q84" s="188"/>
      <c r="R84" s="191"/>
      <c r="S84" s="193"/>
    </row>
    <row r="85" spans="1:19" ht="12" hidden="1" customHeight="1" x14ac:dyDescent="0.3">
      <c r="B85" s="196"/>
      <c r="C85" s="205"/>
      <c r="D85" s="206"/>
      <c r="E85" s="208"/>
      <c r="F85" s="206"/>
      <c r="G85" s="206"/>
      <c r="H85" s="206"/>
      <c r="I85" s="210"/>
      <c r="J85" s="200"/>
      <c r="K85" s="202"/>
      <c r="L85" s="192"/>
      <c r="M85" s="182"/>
      <c r="N85" s="184"/>
      <c r="O85" s="186"/>
      <c r="P85" s="189"/>
      <c r="Q85" s="190"/>
      <c r="R85" s="192"/>
      <c r="S85" s="194"/>
    </row>
    <row r="86" spans="1:19" ht="12" hidden="1" customHeight="1" x14ac:dyDescent="0.3">
      <c r="B86" s="232" t="str">
        <f>VLOOKUP(A87,[1]基本データ!$A$21:$AC$129,2,FALSE)&amp;""</f>
        <v>5</v>
      </c>
      <c r="C86" s="234" t="str">
        <f>IF(VLOOKUP(A87,[1]基本データ!$A$21:$AC$129,20,FALSE)="○",VLOOKUP(A87,[1]基本データ!$A$21:$AC$129,6,FALSE),VLOOKUP(A87,[1]基本データ!$A$21:$AC$129,4,FALSE))&amp;""</f>
        <v>b55</v>
      </c>
      <c r="D86" s="235"/>
      <c r="E86" s="4"/>
      <c r="F86" s="235" t="str">
        <f>IF(VLOOKUP(A87,[1]基本データ!$A$21:$AC$129,20,FALSE)="○",VLOOKUP(A87,[1]基本データ!$A$21:$AC$129,4,FALSE),"")&amp;""</f>
        <v>B55</v>
      </c>
      <c r="G86" s="235"/>
      <c r="H86" s="235"/>
      <c r="I86" s="5"/>
      <c r="J86" s="236" t="str">
        <f>VLOOKUP(A87,[1]基本データ!$A$21:$AC$129,8,FALSE)&amp;""</f>
        <v>東京都</v>
      </c>
      <c r="K86" s="238" t="str">
        <f>VLOOKUP(A87,[1]基本データ!$A$21:$AC$129,10,FALSE)&amp;""</f>
        <v>東京都港区</v>
      </c>
      <c r="L86" s="228" t="str">
        <f>VLOOKUP(A87,[1]基本データ!$A$21:$AC$129,11,FALSE)&amp;""</f>
        <v>男</v>
      </c>
      <c r="M86" s="218">
        <f>IF(VLOOKUP(A87,[1]基本データ!$A$21:$R$129,12,FALSE)="","",VLOOKUP(A87,[1]基本データ!$A$21:$R$129,12,FALSE))</f>
        <v>33130</v>
      </c>
      <c r="N86" s="220" t="str">
        <f>IF(M86="","",DATEDIF(M86,[1]基本データ!$D$5+1,"Y")&amp;"歳")</f>
        <v>34歳</v>
      </c>
      <c r="O86" s="222" t="str">
        <f>VLOOKUP(A87,[1]基本データ!$A$21:$AC$129,14,FALSE)&amp;""</f>
        <v>国会議員５５</v>
      </c>
      <c r="P86" s="224" t="str">
        <f>VLOOKUP(A87,[1]基本データ!$A$21:$AC$129,15,FALSE)&amp;""</f>
        <v>https://www.soumu.go.jp/55</v>
      </c>
      <c r="Q86" s="225"/>
      <c r="R86" s="228" t="str">
        <f>VLOOKUP(A87,[1]基本データ!$A$21:$AC$129,16,FALSE)&amp;""</f>
        <v>所属</v>
      </c>
      <c r="S86" s="230" t="str">
        <f>VLOOKUP(A87,[1]基本データ!$A$21:$AC$129,18,FALSE)&amp;""</f>
        <v>新</v>
      </c>
    </row>
    <row r="87" spans="1:19" ht="12" hidden="1" customHeight="1" x14ac:dyDescent="0.3">
      <c r="A87" s="1">
        <v>55</v>
      </c>
      <c r="B87" s="195"/>
      <c r="C87" s="203" t="str">
        <f>IF(VLOOKUP(A87,[1]基本データ!$A$21:$AC$129,20,FALSE)="○",VLOOKUP(A87,[1]基本データ!$A$21:$AC$129,5,FALSE),VLOOKUP(A87,[1]基本データ!$A$21:$AC$129,3,FALSE))&amp;""</f>
        <v>a55</v>
      </c>
      <c r="D87" s="204"/>
      <c r="E87" s="207" t="s">
        <v>29</v>
      </c>
      <c r="F87" s="204" t="str">
        <f>IF(VLOOKUP(A87,[1]基本データ!$A$21:$AC$129,20,FALSE)="○",VLOOKUP(A87,[1]基本データ!$A$21:$AC$129,3,FALSE),"")&amp;""</f>
        <v>A55</v>
      </c>
      <c r="G87" s="204"/>
      <c r="H87" s="204"/>
      <c r="I87" s="209" t="s">
        <v>24</v>
      </c>
      <c r="J87" s="199"/>
      <c r="K87" s="201"/>
      <c r="L87" s="191"/>
      <c r="M87" s="181"/>
      <c r="N87" s="183"/>
      <c r="O87" s="185"/>
      <c r="P87" s="187"/>
      <c r="Q87" s="188"/>
      <c r="R87" s="191"/>
      <c r="S87" s="193"/>
    </row>
    <row r="88" spans="1:19" ht="12" hidden="1" customHeight="1" x14ac:dyDescent="0.3">
      <c r="B88" s="195"/>
      <c r="C88" s="203"/>
      <c r="D88" s="204"/>
      <c r="E88" s="207"/>
      <c r="F88" s="204"/>
      <c r="G88" s="204"/>
      <c r="H88" s="204"/>
      <c r="I88" s="209"/>
      <c r="J88" s="199"/>
      <c r="K88" s="201"/>
      <c r="L88" s="191"/>
      <c r="M88" s="181"/>
      <c r="N88" s="183"/>
      <c r="O88" s="185"/>
      <c r="P88" s="187"/>
      <c r="Q88" s="188"/>
      <c r="R88" s="191"/>
      <c r="S88" s="193"/>
    </row>
    <row r="89" spans="1:19" ht="12" hidden="1" customHeight="1" thickBot="1" x14ac:dyDescent="0.35">
      <c r="B89" s="233"/>
      <c r="C89" s="240"/>
      <c r="D89" s="241"/>
      <c r="E89" s="242"/>
      <c r="F89" s="241"/>
      <c r="G89" s="241"/>
      <c r="H89" s="241"/>
      <c r="I89" s="243"/>
      <c r="J89" s="237"/>
      <c r="K89" s="239"/>
      <c r="L89" s="229"/>
      <c r="M89" s="219"/>
      <c r="N89" s="221"/>
      <c r="O89" s="223"/>
      <c r="P89" s="226"/>
      <c r="Q89" s="227"/>
      <c r="R89" s="229"/>
      <c r="S89" s="231"/>
    </row>
    <row r="90" spans="1:19" ht="13.5" hidden="1" customHeight="1" thickBot="1" x14ac:dyDescent="0.35">
      <c r="B90" s="212"/>
      <c r="C90" s="212"/>
      <c r="D90" s="213"/>
      <c r="E90" s="213"/>
      <c r="F90" s="213"/>
      <c r="G90" s="213"/>
      <c r="H90" s="213"/>
      <c r="I90" s="213"/>
      <c r="J90" s="213"/>
      <c r="K90" s="213"/>
      <c r="L90" s="213"/>
      <c r="M90" s="213"/>
      <c r="N90" s="213"/>
      <c r="O90" s="213"/>
      <c r="P90" s="213"/>
      <c r="Q90" s="213"/>
      <c r="R90" s="213"/>
      <c r="S90" s="213"/>
    </row>
    <row r="91" spans="1:19" ht="24" hidden="1" customHeight="1" x14ac:dyDescent="0.3">
      <c r="B91" s="214" t="s">
        <v>27</v>
      </c>
      <c r="C91" s="215" t="s">
        <v>28</v>
      </c>
      <c r="D91" s="216"/>
      <c r="E91" s="216"/>
      <c r="F91" s="216"/>
      <c r="G91" s="216"/>
      <c r="H91" s="216"/>
      <c r="I91" s="217"/>
      <c r="J91" s="114" t="s">
        <v>15</v>
      </c>
      <c r="K91" s="114" t="s">
        <v>16</v>
      </c>
      <c r="L91" s="150" t="s">
        <v>25</v>
      </c>
      <c r="M91" s="152" t="s">
        <v>18</v>
      </c>
      <c r="N91" s="150" t="s">
        <v>19</v>
      </c>
      <c r="O91" s="118" t="s">
        <v>20</v>
      </c>
      <c r="P91" s="120" t="s">
        <v>21</v>
      </c>
      <c r="Q91" s="121"/>
      <c r="R91" s="123" t="s">
        <v>22</v>
      </c>
      <c r="S91" s="77" t="s">
        <v>23</v>
      </c>
    </row>
    <row r="92" spans="1:19" ht="24" hidden="1" customHeight="1" x14ac:dyDescent="0.3">
      <c r="B92" s="166"/>
      <c r="C92" s="170"/>
      <c r="D92" s="171"/>
      <c r="E92" s="171"/>
      <c r="F92" s="171"/>
      <c r="G92" s="171"/>
      <c r="H92" s="171"/>
      <c r="I92" s="172"/>
      <c r="J92" s="115"/>
      <c r="K92" s="115"/>
      <c r="L92" s="151"/>
      <c r="M92" s="153"/>
      <c r="N92" s="151"/>
      <c r="O92" s="119"/>
      <c r="P92" s="117"/>
      <c r="Q92" s="122"/>
      <c r="R92" s="124"/>
      <c r="S92" s="78"/>
    </row>
    <row r="93" spans="1:19" ht="12" hidden="1" customHeight="1" x14ac:dyDescent="0.3">
      <c r="B93" s="232" t="str">
        <f>VLOOKUP(A94,[1]基本データ!$A$21:$AC$129,2,FALSE)&amp;""</f>
        <v>6</v>
      </c>
      <c r="C93" s="234" t="str">
        <f>IF(VLOOKUP(A94,[1]基本データ!$A$21:$AC$129,20,FALSE)="○",VLOOKUP(A94,[1]基本データ!$A$21:$AC$129,6,FALSE),VLOOKUP(A94,[1]基本データ!$A$21:$AC$129,4,FALSE))&amp;""</f>
        <v>b56</v>
      </c>
      <c r="D93" s="235"/>
      <c r="E93" s="4"/>
      <c r="F93" s="235" t="str">
        <f>IF(VLOOKUP(A94,[1]基本データ!$A$21:$AC$129,20,FALSE)="○",VLOOKUP(A94,[1]基本データ!$A$21:$AC$129,4,FALSE),"")&amp;""</f>
        <v>B56</v>
      </c>
      <c r="G93" s="235"/>
      <c r="H93" s="235"/>
      <c r="I93" s="5"/>
      <c r="J93" s="236" t="str">
        <f>VLOOKUP(A94,[1]基本データ!$A$21:$AC$129,8,FALSE)&amp;""</f>
        <v>東京都</v>
      </c>
      <c r="K93" s="238" t="str">
        <f>VLOOKUP(A94,[1]基本データ!$A$21:$AC$129,10,FALSE)&amp;""</f>
        <v>東京都港区</v>
      </c>
      <c r="L93" s="228" t="str">
        <f>VLOOKUP(A94,[1]基本データ!$A$21:$AC$129,11,FALSE)&amp;""</f>
        <v>男</v>
      </c>
      <c r="M93" s="218">
        <f>IF(VLOOKUP(A94,[1]基本データ!$A$21:$R$129,12,FALSE)="","",VLOOKUP(A94,[1]基本データ!$A$21:$R$129,12,FALSE))</f>
        <v>33131</v>
      </c>
      <c r="N93" s="220" t="str">
        <f>IF(M93="","",DATEDIF(M93,[1]基本データ!$D$5+1,"Y")&amp;"歳")</f>
        <v>34歳</v>
      </c>
      <c r="O93" s="222" t="str">
        <f>VLOOKUP(A94,[1]基本データ!$A$21:$AC$129,14,FALSE)&amp;""</f>
        <v>国会議員５６</v>
      </c>
      <c r="P93" s="224" t="str">
        <f>VLOOKUP(A94,[1]基本データ!$A$21:$AC$129,15,FALSE)&amp;""</f>
        <v>https://www.soumu.go.jp/56</v>
      </c>
      <c r="Q93" s="225"/>
      <c r="R93" s="228" t="str">
        <f>VLOOKUP(A94,[1]基本データ!$A$21:$AC$129,16,FALSE)&amp;""</f>
        <v>所属</v>
      </c>
      <c r="S93" s="230" t="str">
        <f>VLOOKUP(A94,[1]基本データ!$A$21:$AC$129,18,FALSE)&amp;""</f>
        <v>新</v>
      </c>
    </row>
    <row r="94" spans="1:19" ht="12" hidden="1" customHeight="1" x14ac:dyDescent="0.3">
      <c r="A94" s="1">
        <v>56</v>
      </c>
      <c r="B94" s="195"/>
      <c r="C94" s="203" t="str">
        <f>IF(VLOOKUP(A94,[1]基本データ!$A$21:$AC$129,20,FALSE)="○",VLOOKUP(A94,[1]基本データ!$A$21:$AC$129,5,FALSE),VLOOKUP(A94,[1]基本データ!$A$21:$AC$129,3,FALSE))&amp;""</f>
        <v>a56</v>
      </c>
      <c r="D94" s="204"/>
      <c r="E94" s="207" t="s">
        <v>29</v>
      </c>
      <c r="F94" s="204" t="str">
        <f>IF(VLOOKUP(A94,[1]基本データ!$A$21:$AC$129,20,FALSE)="○",VLOOKUP(A94,[1]基本データ!$A$21:$AC$129,3,FALSE),"")&amp;""</f>
        <v>A56</v>
      </c>
      <c r="G94" s="204"/>
      <c r="H94" s="204"/>
      <c r="I94" s="209" t="s">
        <v>24</v>
      </c>
      <c r="J94" s="199"/>
      <c r="K94" s="201"/>
      <c r="L94" s="191"/>
      <c r="M94" s="181"/>
      <c r="N94" s="183"/>
      <c r="O94" s="185"/>
      <c r="P94" s="187"/>
      <c r="Q94" s="188"/>
      <c r="R94" s="191"/>
      <c r="S94" s="193"/>
    </row>
    <row r="95" spans="1:19" ht="12" hidden="1" customHeight="1" x14ac:dyDescent="0.3">
      <c r="B95" s="195"/>
      <c r="C95" s="203"/>
      <c r="D95" s="204"/>
      <c r="E95" s="207"/>
      <c r="F95" s="204"/>
      <c r="G95" s="204"/>
      <c r="H95" s="204"/>
      <c r="I95" s="209"/>
      <c r="J95" s="199"/>
      <c r="K95" s="201"/>
      <c r="L95" s="191"/>
      <c r="M95" s="181"/>
      <c r="N95" s="183"/>
      <c r="O95" s="185"/>
      <c r="P95" s="187"/>
      <c r="Q95" s="188"/>
      <c r="R95" s="191"/>
      <c r="S95" s="193"/>
    </row>
    <row r="96" spans="1:19" ht="12" hidden="1" customHeight="1" x14ac:dyDescent="0.3">
      <c r="B96" s="196"/>
      <c r="C96" s="205"/>
      <c r="D96" s="206"/>
      <c r="E96" s="208"/>
      <c r="F96" s="206"/>
      <c r="G96" s="206"/>
      <c r="H96" s="206"/>
      <c r="I96" s="210"/>
      <c r="J96" s="200"/>
      <c r="K96" s="202"/>
      <c r="L96" s="192"/>
      <c r="M96" s="182"/>
      <c r="N96" s="184"/>
      <c r="O96" s="186"/>
      <c r="P96" s="189"/>
      <c r="Q96" s="190"/>
      <c r="R96" s="192"/>
      <c r="S96" s="194"/>
    </row>
    <row r="97" spans="1:19" ht="12" hidden="1" customHeight="1" x14ac:dyDescent="0.3">
      <c r="B97" s="232" t="str">
        <f>VLOOKUP(A98,[1]基本データ!$A$21:$AC$129,2,FALSE)&amp;""</f>
        <v>7</v>
      </c>
      <c r="C97" s="234" t="str">
        <f>IF(VLOOKUP(A98,[1]基本データ!$A$21:$AC$129,20,FALSE)="○",VLOOKUP(A98,[1]基本データ!$A$21:$AC$129,6,FALSE),VLOOKUP(A98,[1]基本データ!$A$21:$AC$129,4,FALSE))&amp;""</f>
        <v>b57</v>
      </c>
      <c r="D97" s="235"/>
      <c r="E97" s="4"/>
      <c r="F97" s="235" t="str">
        <f>IF(VLOOKUP(A98,[1]基本データ!$A$21:$AC$129,20,FALSE)="○",VLOOKUP(A98,[1]基本データ!$A$21:$AC$129,4,FALSE),"")&amp;""</f>
        <v>B57</v>
      </c>
      <c r="G97" s="235"/>
      <c r="H97" s="235"/>
      <c r="I97" s="5"/>
      <c r="J97" s="236" t="str">
        <f>VLOOKUP(A98,[1]基本データ!$A$21:$AC$129,8,FALSE)&amp;""</f>
        <v>東京都</v>
      </c>
      <c r="K97" s="238" t="str">
        <f>VLOOKUP(A98,[1]基本データ!$A$21:$AC$129,10,FALSE)&amp;""</f>
        <v>東京都港区</v>
      </c>
      <c r="L97" s="228" t="str">
        <f>VLOOKUP(A98,[1]基本データ!$A$21:$AC$129,11,FALSE)&amp;""</f>
        <v>男</v>
      </c>
      <c r="M97" s="218">
        <f>IF(VLOOKUP(A98,[1]基本データ!$A$21:$R$129,12,FALSE)="","",VLOOKUP(A98,[1]基本データ!$A$21:$R$129,12,FALSE))</f>
        <v>33132</v>
      </c>
      <c r="N97" s="220" t="str">
        <f>IF(M97="","",DATEDIF(M97,[1]基本データ!$D$5+1,"Y")&amp;"歳")</f>
        <v>34歳</v>
      </c>
      <c r="O97" s="222" t="str">
        <f>VLOOKUP(A98,[1]基本データ!$A$21:$AC$129,14,FALSE)&amp;""</f>
        <v>国会議員５７</v>
      </c>
      <c r="P97" s="224" t="str">
        <f>VLOOKUP(A98,[1]基本データ!$A$21:$AC$129,15,FALSE)&amp;""</f>
        <v>https://www.soumu.go.jp/57</v>
      </c>
      <c r="Q97" s="225"/>
      <c r="R97" s="228" t="str">
        <f>VLOOKUP(A98,[1]基本データ!$A$21:$AC$129,16,FALSE)&amp;""</f>
        <v>所属</v>
      </c>
      <c r="S97" s="230" t="str">
        <f>VLOOKUP(A98,[1]基本データ!$A$21:$AC$129,18,FALSE)&amp;""</f>
        <v>新</v>
      </c>
    </row>
    <row r="98" spans="1:19" ht="12" hidden="1" customHeight="1" x14ac:dyDescent="0.3">
      <c r="A98" s="1">
        <v>57</v>
      </c>
      <c r="B98" s="195"/>
      <c r="C98" s="203" t="str">
        <f>IF(VLOOKUP(A98,[1]基本データ!$A$21:$AC$129,20,FALSE)="○",VLOOKUP(A98,[1]基本データ!$A$21:$AC$129,5,FALSE),VLOOKUP(A98,[1]基本データ!$A$21:$AC$129,3,FALSE))&amp;""</f>
        <v>a57</v>
      </c>
      <c r="D98" s="204"/>
      <c r="E98" s="207" t="s">
        <v>29</v>
      </c>
      <c r="F98" s="204" t="str">
        <f>IF(VLOOKUP(A98,[1]基本データ!$A$21:$AC$129,20,FALSE)="○",VLOOKUP(A98,[1]基本データ!$A$21:$AC$129,3,FALSE),"")&amp;""</f>
        <v>A57</v>
      </c>
      <c r="G98" s="204"/>
      <c r="H98" s="204"/>
      <c r="I98" s="209" t="s">
        <v>24</v>
      </c>
      <c r="J98" s="199"/>
      <c r="K98" s="201"/>
      <c r="L98" s="191"/>
      <c r="M98" s="181"/>
      <c r="N98" s="183"/>
      <c r="O98" s="185"/>
      <c r="P98" s="187"/>
      <c r="Q98" s="188"/>
      <c r="R98" s="191"/>
      <c r="S98" s="193"/>
    </row>
    <row r="99" spans="1:19" ht="12" hidden="1" customHeight="1" x14ac:dyDescent="0.3">
      <c r="B99" s="195"/>
      <c r="C99" s="203"/>
      <c r="D99" s="204"/>
      <c r="E99" s="207"/>
      <c r="F99" s="204"/>
      <c r="G99" s="204"/>
      <c r="H99" s="204"/>
      <c r="I99" s="209"/>
      <c r="J99" s="199"/>
      <c r="K99" s="201"/>
      <c r="L99" s="191"/>
      <c r="M99" s="181"/>
      <c r="N99" s="183"/>
      <c r="O99" s="185"/>
      <c r="P99" s="187"/>
      <c r="Q99" s="188"/>
      <c r="R99" s="191"/>
      <c r="S99" s="193"/>
    </row>
    <row r="100" spans="1:19" ht="12" hidden="1" customHeight="1" x14ac:dyDescent="0.3">
      <c r="B100" s="196"/>
      <c r="C100" s="205"/>
      <c r="D100" s="206"/>
      <c r="E100" s="208"/>
      <c r="F100" s="206"/>
      <c r="G100" s="206"/>
      <c r="H100" s="206"/>
      <c r="I100" s="210"/>
      <c r="J100" s="200"/>
      <c r="K100" s="202"/>
      <c r="L100" s="192"/>
      <c r="M100" s="182"/>
      <c r="N100" s="184"/>
      <c r="O100" s="186"/>
      <c r="P100" s="189"/>
      <c r="Q100" s="190"/>
      <c r="R100" s="192"/>
      <c r="S100" s="194"/>
    </row>
    <row r="101" spans="1:19" ht="12" hidden="1" customHeight="1" x14ac:dyDescent="0.3">
      <c r="B101" s="232" t="str">
        <f>VLOOKUP(A102,[1]基本データ!$A$21:$AC$129,2,FALSE)&amp;""</f>
        <v>8</v>
      </c>
      <c r="C101" s="234" t="str">
        <f>IF(VLOOKUP(A102,[1]基本データ!$A$21:$AC$129,20,FALSE)="○",VLOOKUP(A102,[1]基本データ!$A$21:$AC$129,6,FALSE),VLOOKUP(A102,[1]基本データ!$A$21:$AC$129,4,FALSE))&amp;""</f>
        <v>b58</v>
      </c>
      <c r="D101" s="235"/>
      <c r="E101" s="4"/>
      <c r="F101" s="235" t="str">
        <f>IF(VLOOKUP(A102,[1]基本データ!$A$21:$AC$129,20,FALSE)="○",VLOOKUP(A102,[1]基本データ!$A$21:$AC$129,4,FALSE),"")&amp;""</f>
        <v>B58</v>
      </c>
      <c r="G101" s="235"/>
      <c r="H101" s="235"/>
      <c r="I101" s="5"/>
      <c r="J101" s="236" t="str">
        <f>VLOOKUP(A102,[1]基本データ!$A$21:$AC$129,8,FALSE)&amp;""</f>
        <v>東京都</v>
      </c>
      <c r="K101" s="238" t="str">
        <f>VLOOKUP(A102,[1]基本データ!$A$21:$AC$129,10,FALSE)&amp;""</f>
        <v>東京都港区</v>
      </c>
      <c r="L101" s="228" t="str">
        <f>VLOOKUP(A102,[1]基本データ!$A$21:$AC$129,11,FALSE)&amp;""</f>
        <v>男</v>
      </c>
      <c r="M101" s="218">
        <f>IF(VLOOKUP(A102,[1]基本データ!$A$21:$R$129,12,FALSE)="","",VLOOKUP(A102,[1]基本データ!$A$21:$R$129,12,FALSE))</f>
        <v>33133</v>
      </c>
      <c r="N101" s="220" t="str">
        <f>IF(M101="","",DATEDIF(M101,[1]基本データ!$D$5+1,"Y")&amp;"歳")</f>
        <v>34歳</v>
      </c>
      <c r="O101" s="222" t="str">
        <f>VLOOKUP(A102,[1]基本データ!$A$21:$AC$129,14,FALSE)&amp;""</f>
        <v>国会議員５８</v>
      </c>
      <c r="P101" s="224" t="str">
        <f>VLOOKUP(A102,[1]基本データ!$A$21:$AC$129,15,FALSE)&amp;""</f>
        <v>https://www.soumu.go.jp/58</v>
      </c>
      <c r="Q101" s="225"/>
      <c r="R101" s="228" t="str">
        <f>VLOOKUP(A102,[1]基本データ!$A$21:$AC$129,16,FALSE)&amp;""</f>
        <v>所属</v>
      </c>
      <c r="S101" s="230" t="str">
        <f>VLOOKUP(A102,[1]基本データ!$A$21:$AC$129,18,FALSE)&amp;""</f>
        <v>新</v>
      </c>
    </row>
    <row r="102" spans="1:19" ht="12" hidden="1" customHeight="1" x14ac:dyDescent="0.3">
      <c r="A102" s="1">
        <v>58</v>
      </c>
      <c r="B102" s="195"/>
      <c r="C102" s="203" t="str">
        <f>IF(VLOOKUP(A102,[1]基本データ!$A$21:$AC$129,20,FALSE)="○",VLOOKUP(A102,[1]基本データ!$A$21:$AC$129,5,FALSE),VLOOKUP(A102,[1]基本データ!$A$21:$AC$129,3,FALSE))&amp;""</f>
        <v>a58</v>
      </c>
      <c r="D102" s="204"/>
      <c r="E102" s="207" t="s">
        <v>29</v>
      </c>
      <c r="F102" s="204" t="str">
        <f>IF(VLOOKUP(A102,[1]基本データ!$A$21:$AC$129,20,FALSE)="○",VLOOKUP(A102,[1]基本データ!$A$21:$AC$129,3,FALSE),"")&amp;""</f>
        <v>A58</v>
      </c>
      <c r="G102" s="204"/>
      <c r="H102" s="204"/>
      <c r="I102" s="209" t="s">
        <v>24</v>
      </c>
      <c r="J102" s="199"/>
      <c r="K102" s="201"/>
      <c r="L102" s="191"/>
      <c r="M102" s="181"/>
      <c r="N102" s="183"/>
      <c r="O102" s="185"/>
      <c r="P102" s="187"/>
      <c r="Q102" s="188"/>
      <c r="R102" s="191"/>
      <c r="S102" s="193"/>
    </row>
    <row r="103" spans="1:19" ht="12" hidden="1" customHeight="1" x14ac:dyDescent="0.3">
      <c r="B103" s="195"/>
      <c r="C103" s="203"/>
      <c r="D103" s="204"/>
      <c r="E103" s="207"/>
      <c r="F103" s="204"/>
      <c r="G103" s="204"/>
      <c r="H103" s="204"/>
      <c r="I103" s="209"/>
      <c r="J103" s="199"/>
      <c r="K103" s="201"/>
      <c r="L103" s="191"/>
      <c r="M103" s="181"/>
      <c r="N103" s="183"/>
      <c r="O103" s="185"/>
      <c r="P103" s="187"/>
      <c r="Q103" s="188"/>
      <c r="R103" s="191"/>
      <c r="S103" s="193"/>
    </row>
    <row r="104" spans="1:19" ht="12" hidden="1" customHeight="1" x14ac:dyDescent="0.3">
      <c r="B104" s="196"/>
      <c r="C104" s="205"/>
      <c r="D104" s="206"/>
      <c r="E104" s="208"/>
      <c r="F104" s="206"/>
      <c r="G104" s="206"/>
      <c r="H104" s="206"/>
      <c r="I104" s="210"/>
      <c r="J104" s="200"/>
      <c r="K104" s="202"/>
      <c r="L104" s="192"/>
      <c r="M104" s="182"/>
      <c r="N104" s="184"/>
      <c r="O104" s="186"/>
      <c r="P104" s="189"/>
      <c r="Q104" s="190"/>
      <c r="R104" s="192"/>
      <c r="S104" s="194"/>
    </row>
    <row r="105" spans="1:19" ht="12" hidden="1" customHeight="1" x14ac:dyDescent="0.3">
      <c r="B105" s="232" t="str">
        <f>VLOOKUP(A106,[1]基本データ!$A$21:$AC$129,2,FALSE)&amp;""</f>
        <v>9</v>
      </c>
      <c r="C105" s="234" t="str">
        <f>IF(VLOOKUP(A106,[1]基本データ!$A$21:$AC$129,20,FALSE)="○",VLOOKUP(A106,[1]基本データ!$A$21:$AC$129,6,FALSE),VLOOKUP(A106,[1]基本データ!$A$21:$AC$129,4,FALSE))&amp;""</f>
        <v>b59</v>
      </c>
      <c r="D105" s="235"/>
      <c r="E105" s="4"/>
      <c r="F105" s="235" t="str">
        <f>IF(VLOOKUP(A106,[1]基本データ!$A$21:$AC$129,20,FALSE)="○",VLOOKUP(A106,[1]基本データ!$A$21:$AC$129,4,FALSE),"")&amp;""</f>
        <v>B59</v>
      </c>
      <c r="G105" s="235"/>
      <c r="H105" s="235"/>
      <c r="I105" s="5"/>
      <c r="J105" s="236" t="str">
        <f>VLOOKUP(A106,[1]基本データ!$A$21:$AC$129,8,FALSE)&amp;""</f>
        <v>東京都</v>
      </c>
      <c r="K105" s="238" t="str">
        <f>VLOOKUP(A106,[1]基本データ!$A$21:$AC$129,10,FALSE)&amp;""</f>
        <v>東京都港区</v>
      </c>
      <c r="L105" s="228" t="str">
        <f>VLOOKUP(A106,[1]基本データ!$A$21:$AC$129,11,FALSE)&amp;""</f>
        <v>男</v>
      </c>
      <c r="M105" s="218">
        <f>IF(VLOOKUP(A106,[1]基本データ!$A$21:$R$129,12,FALSE)="","",VLOOKUP(A106,[1]基本データ!$A$21:$R$129,12,FALSE))</f>
        <v>33134</v>
      </c>
      <c r="N105" s="220" t="str">
        <f>IF(M105="","",DATEDIF(M105,[1]基本データ!$D$5+1,"Y")&amp;"歳")</f>
        <v>34歳</v>
      </c>
      <c r="O105" s="222" t="str">
        <f>VLOOKUP(A106,[1]基本データ!$A$21:$AC$129,14,FALSE)&amp;""</f>
        <v>国会議員５９</v>
      </c>
      <c r="P105" s="224" t="str">
        <f>VLOOKUP(A106,[1]基本データ!$A$21:$AC$129,15,FALSE)&amp;""</f>
        <v>https://www.soumu.go.jp/59</v>
      </c>
      <c r="Q105" s="225"/>
      <c r="R105" s="228" t="str">
        <f>VLOOKUP(A106,[1]基本データ!$A$21:$AC$129,16,FALSE)&amp;""</f>
        <v>所属</v>
      </c>
      <c r="S105" s="230" t="str">
        <f>VLOOKUP(A106,[1]基本データ!$A$21:$AC$129,18,FALSE)&amp;""</f>
        <v>新</v>
      </c>
    </row>
    <row r="106" spans="1:19" ht="12" hidden="1" customHeight="1" x14ac:dyDescent="0.3">
      <c r="A106" s="1">
        <v>59</v>
      </c>
      <c r="B106" s="195"/>
      <c r="C106" s="203" t="str">
        <f>IF(VLOOKUP(A106,[1]基本データ!$A$21:$AC$129,20,FALSE)="○",VLOOKUP(A106,[1]基本データ!$A$21:$AC$129,5,FALSE),VLOOKUP(A106,[1]基本データ!$A$21:$AC$129,3,FALSE))&amp;""</f>
        <v>a59</v>
      </c>
      <c r="D106" s="204"/>
      <c r="E106" s="207" t="s">
        <v>29</v>
      </c>
      <c r="F106" s="204" t="str">
        <f>IF(VLOOKUP(A106,[1]基本データ!$A$21:$AC$129,20,FALSE)="○",VLOOKUP(A106,[1]基本データ!$A$21:$AC$129,3,FALSE),"")&amp;""</f>
        <v>A59</v>
      </c>
      <c r="G106" s="204"/>
      <c r="H106" s="204"/>
      <c r="I106" s="209" t="s">
        <v>24</v>
      </c>
      <c r="J106" s="199"/>
      <c r="K106" s="201"/>
      <c r="L106" s="191"/>
      <c r="M106" s="181"/>
      <c r="N106" s="183"/>
      <c r="O106" s="185"/>
      <c r="P106" s="187"/>
      <c r="Q106" s="188"/>
      <c r="R106" s="191"/>
      <c r="S106" s="193"/>
    </row>
    <row r="107" spans="1:19" ht="12" hidden="1" customHeight="1" x14ac:dyDescent="0.3">
      <c r="B107" s="195"/>
      <c r="C107" s="203"/>
      <c r="D107" s="204"/>
      <c r="E107" s="207"/>
      <c r="F107" s="204"/>
      <c r="G107" s="204"/>
      <c r="H107" s="204"/>
      <c r="I107" s="209"/>
      <c r="J107" s="199"/>
      <c r="K107" s="201"/>
      <c r="L107" s="191"/>
      <c r="M107" s="181"/>
      <c r="N107" s="183"/>
      <c r="O107" s="185"/>
      <c r="P107" s="187"/>
      <c r="Q107" s="188"/>
      <c r="R107" s="191"/>
      <c r="S107" s="193"/>
    </row>
    <row r="108" spans="1:19" ht="12" hidden="1" customHeight="1" x14ac:dyDescent="0.3">
      <c r="B108" s="196"/>
      <c r="C108" s="205"/>
      <c r="D108" s="206"/>
      <c r="E108" s="208"/>
      <c r="F108" s="206"/>
      <c r="G108" s="206"/>
      <c r="H108" s="206"/>
      <c r="I108" s="210"/>
      <c r="J108" s="200"/>
      <c r="K108" s="202"/>
      <c r="L108" s="192"/>
      <c r="M108" s="182"/>
      <c r="N108" s="184"/>
      <c r="O108" s="186"/>
      <c r="P108" s="189"/>
      <c r="Q108" s="190"/>
      <c r="R108" s="192"/>
      <c r="S108" s="194"/>
    </row>
    <row r="109" spans="1:19" ht="12" hidden="1" customHeight="1" x14ac:dyDescent="0.3">
      <c r="B109" s="232" t="str">
        <f>VLOOKUP(A110,[1]基本データ!$A$21:$AC$129,2,FALSE)&amp;""</f>
        <v>10</v>
      </c>
      <c r="C109" s="234" t="str">
        <f>IF(VLOOKUP(A110,[1]基本データ!$A$21:$AC$129,20,FALSE)="○",VLOOKUP(A110,[1]基本データ!$A$21:$AC$129,6,FALSE),VLOOKUP(A110,[1]基本データ!$A$21:$AC$129,4,FALSE))&amp;""</f>
        <v>b60</v>
      </c>
      <c r="D109" s="235"/>
      <c r="E109" s="4"/>
      <c r="F109" s="235" t="str">
        <f>IF(VLOOKUP(A110,[1]基本データ!$A$21:$AC$129,20,FALSE)="○",VLOOKUP(A110,[1]基本データ!$A$21:$AC$129,4,FALSE),"")&amp;""</f>
        <v>B60</v>
      </c>
      <c r="G109" s="235"/>
      <c r="H109" s="235"/>
      <c r="I109" s="5"/>
      <c r="J109" s="236" t="str">
        <f>VLOOKUP(A110,[1]基本データ!$A$21:$AC$129,8,FALSE)&amp;""</f>
        <v>東京都</v>
      </c>
      <c r="K109" s="238" t="str">
        <f>VLOOKUP(A110,[1]基本データ!$A$21:$AC$129,10,FALSE)&amp;""</f>
        <v>東京都港区</v>
      </c>
      <c r="L109" s="228" t="str">
        <f>VLOOKUP(A110,[1]基本データ!$A$21:$AC$129,11,FALSE)&amp;""</f>
        <v>男</v>
      </c>
      <c r="M109" s="218">
        <f>IF(VLOOKUP(A110,[1]基本データ!$A$21:$R$129,12,FALSE)="","",VLOOKUP(A110,[1]基本データ!$A$21:$R$129,12,FALSE))</f>
        <v>33135</v>
      </c>
      <c r="N109" s="220" t="str">
        <f>IF(M109="","",DATEDIF(M109,[1]基本データ!$D$5+1,"Y")&amp;"歳")</f>
        <v>34歳</v>
      </c>
      <c r="O109" s="222" t="str">
        <f>VLOOKUP(A110,[1]基本データ!$A$21:$AC$129,14,FALSE)&amp;""</f>
        <v>国会議員６０</v>
      </c>
      <c r="P109" s="224" t="str">
        <f>VLOOKUP(A110,[1]基本データ!$A$21:$AC$129,15,FALSE)&amp;""</f>
        <v>https://www.soumu.go.jp/60</v>
      </c>
      <c r="Q109" s="225"/>
      <c r="R109" s="228" t="str">
        <f>VLOOKUP(A110,[1]基本データ!$A$21:$AC$129,16,FALSE)&amp;""</f>
        <v>所属</v>
      </c>
      <c r="S109" s="230" t="str">
        <f>VLOOKUP(A110,[1]基本データ!$A$21:$AC$129,18,FALSE)&amp;""</f>
        <v>新</v>
      </c>
    </row>
    <row r="110" spans="1:19" ht="12" hidden="1" customHeight="1" x14ac:dyDescent="0.3">
      <c r="A110" s="1">
        <v>60</v>
      </c>
      <c r="B110" s="195"/>
      <c r="C110" s="203" t="str">
        <f>IF(VLOOKUP(A110,[1]基本データ!$A$21:$AC$129,20,FALSE)="○",VLOOKUP(A110,[1]基本データ!$A$21:$AC$129,5,FALSE),VLOOKUP(A110,[1]基本データ!$A$21:$AC$129,3,FALSE))&amp;""</f>
        <v>a60</v>
      </c>
      <c r="D110" s="204"/>
      <c r="E110" s="207" t="s">
        <v>29</v>
      </c>
      <c r="F110" s="204" t="str">
        <f>IF(VLOOKUP(A110,[1]基本データ!$A$21:$AC$129,20,FALSE)="○",VLOOKUP(A110,[1]基本データ!$A$21:$AC$129,3,FALSE),"")&amp;""</f>
        <v>A60</v>
      </c>
      <c r="G110" s="204"/>
      <c r="H110" s="204"/>
      <c r="I110" s="209" t="s">
        <v>24</v>
      </c>
      <c r="J110" s="199"/>
      <c r="K110" s="201"/>
      <c r="L110" s="191"/>
      <c r="M110" s="181"/>
      <c r="N110" s="183"/>
      <c r="O110" s="185"/>
      <c r="P110" s="187"/>
      <c r="Q110" s="188"/>
      <c r="R110" s="191"/>
      <c r="S110" s="193"/>
    </row>
    <row r="111" spans="1:19" ht="12" hidden="1" customHeight="1" x14ac:dyDescent="0.3">
      <c r="B111" s="195"/>
      <c r="C111" s="203"/>
      <c r="D111" s="204"/>
      <c r="E111" s="207"/>
      <c r="F111" s="204"/>
      <c r="G111" s="204"/>
      <c r="H111" s="204"/>
      <c r="I111" s="209"/>
      <c r="J111" s="199"/>
      <c r="K111" s="201"/>
      <c r="L111" s="191"/>
      <c r="M111" s="181"/>
      <c r="N111" s="183"/>
      <c r="O111" s="185"/>
      <c r="P111" s="187"/>
      <c r="Q111" s="188"/>
      <c r="R111" s="191"/>
      <c r="S111" s="193"/>
    </row>
    <row r="112" spans="1:19" ht="12" hidden="1" customHeight="1" x14ac:dyDescent="0.3">
      <c r="B112" s="196"/>
      <c r="C112" s="205"/>
      <c r="D112" s="206"/>
      <c r="E112" s="208"/>
      <c r="F112" s="206"/>
      <c r="G112" s="206"/>
      <c r="H112" s="206"/>
      <c r="I112" s="210"/>
      <c r="J112" s="200"/>
      <c r="K112" s="202"/>
      <c r="L112" s="192"/>
      <c r="M112" s="182"/>
      <c r="N112" s="184"/>
      <c r="O112" s="186"/>
      <c r="P112" s="189"/>
      <c r="Q112" s="190"/>
      <c r="R112" s="192"/>
      <c r="S112" s="194"/>
    </row>
    <row r="113" spans="1:19" ht="12" hidden="1" customHeight="1" x14ac:dyDescent="0.3">
      <c r="B113" s="232" t="str">
        <f>VLOOKUP(A114,[1]基本データ!$A$21:$AC$129,2,FALSE)&amp;""</f>
        <v>11</v>
      </c>
      <c r="C113" s="234" t="str">
        <f>IF(VLOOKUP(A114,[1]基本データ!$A$21:$AC$129,20,FALSE)="○",VLOOKUP(A114,[1]基本データ!$A$21:$AC$129,6,FALSE),VLOOKUP(A114,[1]基本データ!$A$21:$AC$129,4,FALSE))&amp;""</f>
        <v>b61</v>
      </c>
      <c r="D113" s="235"/>
      <c r="E113" s="4"/>
      <c r="F113" s="235" t="str">
        <f>IF(VLOOKUP(A114,[1]基本データ!$A$21:$AC$129,20,FALSE)="○",VLOOKUP(A114,[1]基本データ!$A$21:$AC$129,4,FALSE),"")&amp;""</f>
        <v>B61</v>
      </c>
      <c r="G113" s="235"/>
      <c r="H113" s="235"/>
      <c r="I113" s="5"/>
      <c r="J113" s="236" t="str">
        <f>VLOOKUP(A114,[1]基本データ!$A$21:$AC$129,8,FALSE)&amp;""</f>
        <v>東京都</v>
      </c>
      <c r="K113" s="238" t="str">
        <f>VLOOKUP(A114,[1]基本データ!$A$21:$AC$129,10,FALSE)&amp;""</f>
        <v>東京都港区</v>
      </c>
      <c r="L113" s="228" t="str">
        <f>VLOOKUP(A114,[1]基本データ!$A$21:$AC$129,11,FALSE)&amp;""</f>
        <v>男</v>
      </c>
      <c r="M113" s="218">
        <f>IF(VLOOKUP(A114,[1]基本データ!$A$21:$R$129,12,FALSE)="","",VLOOKUP(A114,[1]基本データ!$A$21:$R$129,12,FALSE))</f>
        <v>33136</v>
      </c>
      <c r="N113" s="220" t="str">
        <f>IF(M113="","",DATEDIF(M113,[1]基本データ!$D$5+1,"Y")&amp;"歳")</f>
        <v>34歳</v>
      </c>
      <c r="O113" s="222" t="str">
        <f>VLOOKUP(A114,[1]基本データ!$A$21:$AC$129,14,FALSE)&amp;""</f>
        <v>国会議員６１</v>
      </c>
      <c r="P113" s="224" t="str">
        <f>VLOOKUP(A114,[1]基本データ!$A$21:$AC$129,15,FALSE)&amp;""</f>
        <v>https://www.soumu.go.jp/61</v>
      </c>
      <c r="Q113" s="225"/>
      <c r="R113" s="228" t="str">
        <f>VLOOKUP(A114,[1]基本データ!$A$21:$AC$129,16,FALSE)&amp;""</f>
        <v>所属</v>
      </c>
      <c r="S113" s="230" t="str">
        <f>VLOOKUP(A114,[1]基本データ!$A$21:$AC$129,18,FALSE)&amp;""</f>
        <v>新</v>
      </c>
    </row>
    <row r="114" spans="1:19" ht="12" hidden="1" customHeight="1" x14ac:dyDescent="0.3">
      <c r="A114" s="1">
        <v>61</v>
      </c>
      <c r="B114" s="195"/>
      <c r="C114" s="203" t="str">
        <f>IF(VLOOKUP(A114,[1]基本データ!$A$21:$AC$129,20,FALSE)="○",VLOOKUP(A114,[1]基本データ!$A$21:$AC$129,5,FALSE),VLOOKUP(A114,[1]基本データ!$A$21:$AC$129,3,FALSE))&amp;""</f>
        <v>a61</v>
      </c>
      <c r="D114" s="204"/>
      <c r="E114" s="207" t="s">
        <v>29</v>
      </c>
      <c r="F114" s="204" t="str">
        <f>IF(VLOOKUP(A114,[1]基本データ!$A$21:$AC$129,20,FALSE)="○",VLOOKUP(A114,[1]基本データ!$A$21:$AC$129,3,FALSE),"")&amp;""</f>
        <v>A61</v>
      </c>
      <c r="G114" s="204"/>
      <c r="H114" s="204"/>
      <c r="I114" s="209" t="s">
        <v>24</v>
      </c>
      <c r="J114" s="199"/>
      <c r="K114" s="201"/>
      <c r="L114" s="191"/>
      <c r="M114" s="181"/>
      <c r="N114" s="183"/>
      <c r="O114" s="185"/>
      <c r="P114" s="187"/>
      <c r="Q114" s="188"/>
      <c r="R114" s="191"/>
      <c r="S114" s="193"/>
    </row>
    <row r="115" spans="1:19" ht="12" hidden="1" customHeight="1" x14ac:dyDescent="0.3">
      <c r="B115" s="195"/>
      <c r="C115" s="203"/>
      <c r="D115" s="204"/>
      <c r="E115" s="207"/>
      <c r="F115" s="204"/>
      <c r="G115" s="204"/>
      <c r="H115" s="204"/>
      <c r="I115" s="209"/>
      <c r="J115" s="199"/>
      <c r="K115" s="201"/>
      <c r="L115" s="191"/>
      <c r="M115" s="181"/>
      <c r="N115" s="183"/>
      <c r="O115" s="185"/>
      <c r="P115" s="187"/>
      <c r="Q115" s="188"/>
      <c r="R115" s="191"/>
      <c r="S115" s="193"/>
    </row>
    <row r="116" spans="1:19" ht="12" hidden="1" customHeight="1" x14ac:dyDescent="0.3">
      <c r="B116" s="196"/>
      <c r="C116" s="205"/>
      <c r="D116" s="206"/>
      <c r="E116" s="208"/>
      <c r="F116" s="206"/>
      <c r="G116" s="206"/>
      <c r="H116" s="206"/>
      <c r="I116" s="210"/>
      <c r="J116" s="200"/>
      <c r="K116" s="202"/>
      <c r="L116" s="192"/>
      <c r="M116" s="182"/>
      <c r="N116" s="184"/>
      <c r="O116" s="186"/>
      <c r="P116" s="189"/>
      <c r="Q116" s="190"/>
      <c r="R116" s="192"/>
      <c r="S116" s="194"/>
    </row>
    <row r="117" spans="1:19" ht="12" hidden="1" customHeight="1" x14ac:dyDescent="0.3">
      <c r="B117" s="232" t="str">
        <f>VLOOKUP(A118,[1]基本データ!$A$21:$AC$129,2,FALSE)&amp;""</f>
        <v>12</v>
      </c>
      <c r="C117" s="234" t="str">
        <f>IF(VLOOKUP(A118,[1]基本データ!$A$21:$AC$129,20,FALSE)="○",VLOOKUP(A118,[1]基本データ!$A$21:$AC$129,6,FALSE),VLOOKUP(A118,[1]基本データ!$A$21:$AC$129,4,FALSE))&amp;""</f>
        <v>b62</v>
      </c>
      <c r="D117" s="235"/>
      <c r="E117" s="4"/>
      <c r="F117" s="235" t="str">
        <f>IF(VLOOKUP(A118,[1]基本データ!$A$21:$AC$129,20,FALSE)="○",VLOOKUP(A118,[1]基本データ!$A$21:$AC$129,4,FALSE),"")&amp;""</f>
        <v>B62</v>
      </c>
      <c r="G117" s="235"/>
      <c r="H117" s="235"/>
      <c r="I117" s="5"/>
      <c r="J117" s="236" t="str">
        <f>VLOOKUP(A118,[1]基本データ!$A$21:$AC$129,8,FALSE)&amp;""</f>
        <v>東京都</v>
      </c>
      <c r="K117" s="238" t="str">
        <f>VLOOKUP(A118,[1]基本データ!$A$21:$AC$129,10,FALSE)&amp;""</f>
        <v>東京都港区</v>
      </c>
      <c r="L117" s="228" t="str">
        <f>VLOOKUP(A118,[1]基本データ!$A$21:$AC$129,11,FALSE)&amp;""</f>
        <v>男</v>
      </c>
      <c r="M117" s="218">
        <f>IF(VLOOKUP(A118,[1]基本データ!$A$21:$R$129,12,FALSE)="","",VLOOKUP(A118,[1]基本データ!$A$21:$R$129,12,FALSE))</f>
        <v>33137</v>
      </c>
      <c r="N117" s="220" t="str">
        <f>IF(M117="","",DATEDIF(M117,[1]基本データ!$D$5+1,"Y")&amp;"歳")</f>
        <v>34歳</v>
      </c>
      <c r="O117" s="222" t="str">
        <f>VLOOKUP(A118,[1]基本データ!$A$21:$AC$129,14,FALSE)&amp;""</f>
        <v>国会議員６２</v>
      </c>
      <c r="P117" s="224" t="str">
        <f>VLOOKUP(A118,[1]基本データ!$A$21:$AC$129,15,FALSE)&amp;""</f>
        <v>https://www.soumu.go.jp/62</v>
      </c>
      <c r="Q117" s="225"/>
      <c r="R117" s="228" t="str">
        <f>VLOOKUP(A118,[1]基本データ!$A$21:$AC$129,16,FALSE)&amp;""</f>
        <v>所属</v>
      </c>
      <c r="S117" s="230" t="str">
        <f>VLOOKUP(A118,[1]基本データ!$A$21:$AC$129,18,FALSE)&amp;""</f>
        <v>新</v>
      </c>
    </row>
    <row r="118" spans="1:19" ht="12" hidden="1" customHeight="1" x14ac:dyDescent="0.3">
      <c r="A118" s="1">
        <v>62</v>
      </c>
      <c r="B118" s="195"/>
      <c r="C118" s="203" t="str">
        <f>IF(VLOOKUP(A118,[1]基本データ!$A$21:$AC$129,20,FALSE)="○",VLOOKUP(A118,[1]基本データ!$A$21:$AC$129,5,FALSE),VLOOKUP(A118,[1]基本データ!$A$21:$AC$129,3,FALSE))&amp;""</f>
        <v>a62</v>
      </c>
      <c r="D118" s="204"/>
      <c r="E118" s="207" t="s">
        <v>29</v>
      </c>
      <c r="F118" s="204" t="str">
        <f>IF(VLOOKUP(A118,[1]基本データ!$A$21:$AC$129,20,FALSE)="○",VLOOKUP(A118,[1]基本データ!$A$21:$AC$129,3,FALSE),"")&amp;""</f>
        <v>A62</v>
      </c>
      <c r="G118" s="204"/>
      <c r="H118" s="204"/>
      <c r="I118" s="209" t="s">
        <v>24</v>
      </c>
      <c r="J118" s="199"/>
      <c r="K118" s="201"/>
      <c r="L118" s="191"/>
      <c r="M118" s="181"/>
      <c r="N118" s="183"/>
      <c r="O118" s="185"/>
      <c r="P118" s="187"/>
      <c r="Q118" s="188"/>
      <c r="R118" s="191"/>
      <c r="S118" s="193"/>
    </row>
    <row r="119" spans="1:19" ht="12" hidden="1" customHeight="1" x14ac:dyDescent="0.3">
      <c r="B119" s="195"/>
      <c r="C119" s="203"/>
      <c r="D119" s="204"/>
      <c r="E119" s="207"/>
      <c r="F119" s="204"/>
      <c r="G119" s="204"/>
      <c r="H119" s="204"/>
      <c r="I119" s="209"/>
      <c r="J119" s="199"/>
      <c r="K119" s="201"/>
      <c r="L119" s="191"/>
      <c r="M119" s="181"/>
      <c r="N119" s="183"/>
      <c r="O119" s="185"/>
      <c r="P119" s="187"/>
      <c r="Q119" s="188"/>
      <c r="R119" s="191"/>
      <c r="S119" s="193"/>
    </row>
    <row r="120" spans="1:19" ht="12" hidden="1" customHeight="1" x14ac:dyDescent="0.3">
      <c r="B120" s="196"/>
      <c r="C120" s="205"/>
      <c r="D120" s="206"/>
      <c r="E120" s="208"/>
      <c r="F120" s="206"/>
      <c r="G120" s="206"/>
      <c r="H120" s="206"/>
      <c r="I120" s="210"/>
      <c r="J120" s="200"/>
      <c r="K120" s="202"/>
      <c r="L120" s="192"/>
      <c r="M120" s="182"/>
      <c r="N120" s="184"/>
      <c r="O120" s="186"/>
      <c r="P120" s="189"/>
      <c r="Q120" s="190"/>
      <c r="R120" s="192"/>
      <c r="S120" s="194"/>
    </row>
    <row r="121" spans="1:19" ht="12" hidden="1" customHeight="1" x14ac:dyDescent="0.3">
      <c r="B121" s="232" t="str">
        <f>VLOOKUP(A122,[1]基本データ!$A$21:$AC$129,2,FALSE)&amp;""</f>
        <v>13</v>
      </c>
      <c r="C121" s="234" t="str">
        <f>IF(VLOOKUP(A122,[1]基本データ!$A$21:$AC$129,20,FALSE)="○",VLOOKUP(A122,[1]基本データ!$A$21:$AC$129,6,FALSE),VLOOKUP(A122,[1]基本データ!$A$21:$AC$129,4,FALSE))&amp;""</f>
        <v>b63</v>
      </c>
      <c r="D121" s="235"/>
      <c r="E121" s="4"/>
      <c r="F121" s="235" t="str">
        <f>IF(VLOOKUP(A122,[1]基本データ!$A$21:$AC$129,20,FALSE)="○",VLOOKUP(A122,[1]基本データ!$A$21:$AC$129,4,FALSE),"")&amp;""</f>
        <v>B63</v>
      </c>
      <c r="G121" s="235"/>
      <c r="H121" s="235"/>
      <c r="I121" s="5"/>
      <c r="J121" s="236" t="str">
        <f>VLOOKUP(A122,[1]基本データ!$A$21:$AC$129,8,FALSE)&amp;""</f>
        <v>東京都</v>
      </c>
      <c r="K121" s="238" t="str">
        <f>VLOOKUP(A122,[1]基本データ!$A$21:$AC$129,10,FALSE)&amp;""</f>
        <v>東京都港区</v>
      </c>
      <c r="L121" s="228" t="str">
        <f>VLOOKUP(A122,[1]基本データ!$A$21:$AC$129,11,FALSE)&amp;""</f>
        <v>男</v>
      </c>
      <c r="M121" s="218">
        <f>IF(VLOOKUP(A122,[1]基本データ!$A$21:$R$129,12,FALSE)="","",VLOOKUP(A122,[1]基本データ!$A$21:$R$129,12,FALSE))</f>
        <v>33138</v>
      </c>
      <c r="N121" s="220" t="str">
        <f>IF(M121="","",DATEDIF(M121,[1]基本データ!$D$5+1,"Y")&amp;"歳")</f>
        <v>34歳</v>
      </c>
      <c r="O121" s="222" t="str">
        <f>VLOOKUP(A122,[1]基本データ!$A$21:$AC$129,14,FALSE)&amp;""</f>
        <v>国会議員６３</v>
      </c>
      <c r="P121" s="224" t="str">
        <f>VLOOKUP(A122,[1]基本データ!$A$21:$AC$129,15,FALSE)&amp;""</f>
        <v>https://www.soumu.go.jp/63</v>
      </c>
      <c r="Q121" s="225"/>
      <c r="R121" s="228" t="str">
        <f>VLOOKUP(A122,[1]基本データ!$A$21:$AC$129,16,FALSE)&amp;""</f>
        <v>所属</v>
      </c>
      <c r="S121" s="230" t="str">
        <f>VLOOKUP(A122,[1]基本データ!$A$21:$AC$129,18,FALSE)&amp;""</f>
        <v>新</v>
      </c>
    </row>
    <row r="122" spans="1:19" ht="12" hidden="1" customHeight="1" x14ac:dyDescent="0.3">
      <c r="A122" s="1">
        <v>63</v>
      </c>
      <c r="B122" s="195"/>
      <c r="C122" s="203" t="str">
        <f>IF(VLOOKUP(A122,[1]基本データ!$A$21:$AC$129,20,FALSE)="○",VLOOKUP(A122,[1]基本データ!$A$21:$AC$129,5,FALSE),VLOOKUP(A122,[1]基本データ!$A$21:$AC$129,3,FALSE))&amp;""</f>
        <v>a63</v>
      </c>
      <c r="D122" s="204"/>
      <c r="E122" s="207" t="s">
        <v>29</v>
      </c>
      <c r="F122" s="204" t="str">
        <f>IF(VLOOKUP(A122,[1]基本データ!$A$21:$AC$129,20,FALSE)="○",VLOOKUP(A122,[1]基本データ!$A$21:$AC$129,3,FALSE),"")&amp;""</f>
        <v>A63</v>
      </c>
      <c r="G122" s="204"/>
      <c r="H122" s="204"/>
      <c r="I122" s="209" t="s">
        <v>24</v>
      </c>
      <c r="J122" s="199"/>
      <c r="K122" s="201"/>
      <c r="L122" s="191"/>
      <c r="M122" s="181"/>
      <c r="N122" s="183"/>
      <c r="O122" s="185"/>
      <c r="P122" s="187"/>
      <c r="Q122" s="188"/>
      <c r="R122" s="191"/>
      <c r="S122" s="193"/>
    </row>
    <row r="123" spans="1:19" ht="12" hidden="1" customHeight="1" x14ac:dyDescent="0.3">
      <c r="B123" s="195"/>
      <c r="C123" s="203"/>
      <c r="D123" s="204"/>
      <c r="E123" s="207"/>
      <c r="F123" s="204"/>
      <c r="G123" s="204"/>
      <c r="H123" s="204"/>
      <c r="I123" s="209"/>
      <c r="J123" s="199"/>
      <c r="K123" s="201"/>
      <c r="L123" s="191"/>
      <c r="M123" s="181"/>
      <c r="N123" s="183"/>
      <c r="O123" s="185"/>
      <c r="P123" s="187"/>
      <c r="Q123" s="188"/>
      <c r="R123" s="191"/>
      <c r="S123" s="193"/>
    </row>
    <row r="124" spans="1:19" ht="12" hidden="1" customHeight="1" x14ac:dyDescent="0.3">
      <c r="B124" s="196"/>
      <c r="C124" s="205"/>
      <c r="D124" s="206"/>
      <c r="E124" s="208"/>
      <c r="F124" s="206"/>
      <c r="G124" s="206"/>
      <c r="H124" s="206"/>
      <c r="I124" s="210"/>
      <c r="J124" s="200"/>
      <c r="K124" s="202"/>
      <c r="L124" s="192"/>
      <c r="M124" s="182"/>
      <c r="N124" s="184"/>
      <c r="O124" s="186"/>
      <c r="P124" s="189"/>
      <c r="Q124" s="190"/>
      <c r="R124" s="192"/>
      <c r="S124" s="194"/>
    </row>
    <row r="125" spans="1:19" ht="12" hidden="1" customHeight="1" x14ac:dyDescent="0.3">
      <c r="B125" s="232" t="str">
        <f>VLOOKUP(A126,[1]基本データ!$A$21:$AC$129,2,FALSE)&amp;""</f>
        <v>14</v>
      </c>
      <c r="C125" s="234" t="str">
        <f>IF(VLOOKUP(A126,[1]基本データ!$A$21:$AC$129,20,FALSE)="○",VLOOKUP(A126,[1]基本データ!$A$21:$AC$129,6,FALSE),VLOOKUP(A126,[1]基本データ!$A$21:$AC$129,4,FALSE))&amp;""</f>
        <v>b64</v>
      </c>
      <c r="D125" s="235"/>
      <c r="E125" s="4"/>
      <c r="F125" s="235" t="str">
        <f>IF(VLOOKUP(A126,[1]基本データ!$A$21:$AC$129,20,FALSE)="○",VLOOKUP(A126,[1]基本データ!$A$21:$AC$129,4,FALSE),"")&amp;""</f>
        <v>B64</v>
      </c>
      <c r="G125" s="235"/>
      <c r="H125" s="235"/>
      <c r="I125" s="5"/>
      <c r="J125" s="236" t="str">
        <f>VLOOKUP(A126,[1]基本データ!$A$21:$AC$129,8,FALSE)&amp;""</f>
        <v>東京都</v>
      </c>
      <c r="K125" s="238" t="str">
        <f>VLOOKUP(A126,[1]基本データ!$A$21:$AC$129,10,FALSE)&amp;""</f>
        <v>東京都港区</v>
      </c>
      <c r="L125" s="228" t="str">
        <f>VLOOKUP(A126,[1]基本データ!$A$21:$AC$129,11,FALSE)&amp;""</f>
        <v>男</v>
      </c>
      <c r="M125" s="218">
        <f>IF(VLOOKUP(A126,[1]基本データ!$A$21:$R$129,12,FALSE)="","",VLOOKUP(A126,[1]基本データ!$A$21:$R$129,12,FALSE))</f>
        <v>33139</v>
      </c>
      <c r="N125" s="220" t="str">
        <f>IF(M125="","",DATEDIF(M125,[1]基本データ!$D$5+1,"Y")&amp;"歳")</f>
        <v>34歳</v>
      </c>
      <c r="O125" s="222" t="str">
        <f>VLOOKUP(A126,[1]基本データ!$A$21:$AC$129,14,FALSE)&amp;""</f>
        <v>国会議員６４</v>
      </c>
      <c r="P125" s="224" t="str">
        <f>VLOOKUP(A126,[1]基本データ!$A$21:$AC$129,15,FALSE)&amp;""</f>
        <v>https://www.soumu.go.jp/64</v>
      </c>
      <c r="Q125" s="225"/>
      <c r="R125" s="228" t="str">
        <f>VLOOKUP(A126,[1]基本データ!$A$21:$AC$129,16,FALSE)&amp;""</f>
        <v>所属</v>
      </c>
      <c r="S125" s="230" t="str">
        <f>VLOOKUP(A126,[1]基本データ!$A$21:$AC$129,18,FALSE)&amp;""</f>
        <v>新</v>
      </c>
    </row>
    <row r="126" spans="1:19" ht="12" hidden="1" customHeight="1" x14ac:dyDescent="0.3">
      <c r="A126" s="1">
        <v>64</v>
      </c>
      <c r="B126" s="195"/>
      <c r="C126" s="203" t="str">
        <f>IF(VLOOKUP(A126,[1]基本データ!$A$21:$AC$129,20,FALSE)="○",VLOOKUP(A126,[1]基本データ!$A$21:$AC$129,5,FALSE),VLOOKUP(A126,[1]基本データ!$A$21:$AC$129,3,FALSE))&amp;""</f>
        <v>a64</v>
      </c>
      <c r="D126" s="204"/>
      <c r="E126" s="207" t="s">
        <v>29</v>
      </c>
      <c r="F126" s="204" t="str">
        <f>IF(VLOOKUP(A126,[1]基本データ!$A$21:$AC$129,20,FALSE)="○",VLOOKUP(A126,[1]基本データ!$A$21:$AC$129,3,FALSE),"")&amp;""</f>
        <v>A64</v>
      </c>
      <c r="G126" s="204"/>
      <c r="H126" s="204"/>
      <c r="I126" s="209" t="s">
        <v>24</v>
      </c>
      <c r="J126" s="199"/>
      <c r="K126" s="201"/>
      <c r="L126" s="191"/>
      <c r="M126" s="181"/>
      <c r="N126" s="183"/>
      <c r="O126" s="185"/>
      <c r="P126" s="187"/>
      <c r="Q126" s="188"/>
      <c r="R126" s="191"/>
      <c r="S126" s="193"/>
    </row>
    <row r="127" spans="1:19" ht="12" hidden="1" customHeight="1" x14ac:dyDescent="0.3">
      <c r="B127" s="195"/>
      <c r="C127" s="203"/>
      <c r="D127" s="204"/>
      <c r="E127" s="207"/>
      <c r="F127" s="204"/>
      <c r="G127" s="204"/>
      <c r="H127" s="204"/>
      <c r="I127" s="209"/>
      <c r="J127" s="199"/>
      <c r="K127" s="201"/>
      <c r="L127" s="191"/>
      <c r="M127" s="181"/>
      <c r="N127" s="183"/>
      <c r="O127" s="185"/>
      <c r="P127" s="187"/>
      <c r="Q127" s="188"/>
      <c r="R127" s="191"/>
      <c r="S127" s="193"/>
    </row>
    <row r="128" spans="1:19" ht="12" hidden="1" customHeight="1" thickBot="1" x14ac:dyDescent="0.35">
      <c r="B128" s="233"/>
      <c r="C128" s="240"/>
      <c r="D128" s="241"/>
      <c r="E128" s="242"/>
      <c r="F128" s="241"/>
      <c r="G128" s="241"/>
      <c r="H128" s="241"/>
      <c r="I128" s="243"/>
      <c r="J128" s="237"/>
      <c r="K128" s="239"/>
      <c r="L128" s="229"/>
      <c r="M128" s="219"/>
      <c r="N128" s="221"/>
      <c r="O128" s="223"/>
      <c r="P128" s="226"/>
      <c r="Q128" s="227"/>
      <c r="R128" s="229"/>
      <c r="S128" s="231"/>
    </row>
    <row r="129" spans="1:19" ht="13.5" hidden="1" customHeight="1" thickBot="1" x14ac:dyDescent="0.35">
      <c r="B129" s="212"/>
      <c r="C129" s="212"/>
      <c r="D129" s="213"/>
      <c r="E129" s="213"/>
      <c r="F129" s="213"/>
      <c r="G129" s="213"/>
      <c r="H129" s="213"/>
      <c r="I129" s="213"/>
      <c r="J129" s="213"/>
      <c r="K129" s="213"/>
      <c r="L129" s="213"/>
      <c r="M129" s="213"/>
      <c r="N129" s="213"/>
      <c r="O129" s="213"/>
      <c r="P129" s="213"/>
      <c r="Q129" s="213"/>
      <c r="R129" s="213"/>
      <c r="S129" s="213"/>
    </row>
    <row r="130" spans="1:19" ht="24" hidden="1" customHeight="1" x14ac:dyDescent="0.3">
      <c r="B130" s="214" t="s">
        <v>27</v>
      </c>
      <c r="C130" s="215" t="s">
        <v>28</v>
      </c>
      <c r="D130" s="216"/>
      <c r="E130" s="216"/>
      <c r="F130" s="216"/>
      <c r="G130" s="216"/>
      <c r="H130" s="216"/>
      <c r="I130" s="217"/>
      <c r="J130" s="114" t="s">
        <v>15</v>
      </c>
      <c r="K130" s="114" t="s">
        <v>16</v>
      </c>
      <c r="L130" s="150" t="s">
        <v>25</v>
      </c>
      <c r="M130" s="152" t="s">
        <v>18</v>
      </c>
      <c r="N130" s="150" t="s">
        <v>19</v>
      </c>
      <c r="O130" s="118" t="s">
        <v>20</v>
      </c>
      <c r="P130" s="120" t="s">
        <v>21</v>
      </c>
      <c r="Q130" s="121"/>
      <c r="R130" s="123" t="s">
        <v>22</v>
      </c>
      <c r="S130" s="77" t="s">
        <v>23</v>
      </c>
    </row>
    <row r="131" spans="1:19" ht="24" hidden="1" customHeight="1" x14ac:dyDescent="0.3">
      <c r="B131" s="166"/>
      <c r="C131" s="170"/>
      <c r="D131" s="171"/>
      <c r="E131" s="171"/>
      <c r="F131" s="171"/>
      <c r="G131" s="171"/>
      <c r="H131" s="171"/>
      <c r="I131" s="172"/>
      <c r="J131" s="115"/>
      <c r="K131" s="115"/>
      <c r="L131" s="151"/>
      <c r="M131" s="153"/>
      <c r="N131" s="151"/>
      <c r="O131" s="119"/>
      <c r="P131" s="117"/>
      <c r="Q131" s="122"/>
      <c r="R131" s="124"/>
      <c r="S131" s="78"/>
    </row>
    <row r="132" spans="1:19" ht="12" hidden="1" customHeight="1" x14ac:dyDescent="0.3">
      <c r="B132" s="232" t="str">
        <f>VLOOKUP(A133,[1]基本データ!$A$21:$AC$129,2,FALSE)&amp;""</f>
        <v>15</v>
      </c>
      <c r="C132" s="234" t="str">
        <f>IF(VLOOKUP(A133,[1]基本データ!$A$21:$AC$129,20,FALSE)="○",VLOOKUP(A133,[1]基本データ!$A$21:$AC$129,6,FALSE),VLOOKUP(A133,[1]基本データ!$A$21:$AC$129,4,FALSE))&amp;""</f>
        <v>b65</v>
      </c>
      <c r="D132" s="235"/>
      <c r="E132" s="4"/>
      <c r="F132" s="235" t="str">
        <f>IF(VLOOKUP(A133,[1]基本データ!$A$21:$AC$129,20,FALSE)="○",VLOOKUP(A133,[1]基本データ!$A$21:$AC$129,4,FALSE),"")&amp;""</f>
        <v>B65</v>
      </c>
      <c r="G132" s="235"/>
      <c r="H132" s="235"/>
      <c r="I132" s="5"/>
      <c r="J132" s="236" t="str">
        <f>VLOOKUP(A133,[1]基本データ!$A$21:$AC$129,8,FALSE)&amp;""</f>
        <v>東京都</v>
      </c>
      <c r="K132" s="238" t="str">
        <f>VLOOKUP(A133,[1]基本データ!$A$21:$AC$129,10,FALSE)&amp;""</f>
        <v>東京都港区</v>
      </c>
      <c r="L132" s="228" t="str">
        <f>VLOOKUP(A133,[1]基本データ!$A$21:$AC$129,11,FALSE)&amp;""</f>
        <v>男</v>
      </c>
      <c r="M132" s="218">
        <f>IF(VLOOKUP(A133,[1]基本データ!$A$21:$R$129,12,FALSE)="","",VLOOKUP(A133,[1]基本データ!$A$21:$R$129,12,FALSE))</f>
        <v>33140</v>
      </c>
      <c r="N132" s="220" t="str">
        <f>IF(M132="","",DATEDIF(M132,[1]基本データ!$D$5+1,"Y")&amp;"歳")</f>
        <v>34歳</v>
      </c>
      <c r="O132" s="222" t="str">
        <f>VLOOKUP(A133,[1]基本データ!$A$21:$AC$129,14,FALSE)&amp;""</f>
        <v>国会議員６５</v>
      </c>
      <c r="P132" s="224" t="str">
        <f>VLOOKUP(A133,[1]基本データ!$A$21:$AC$129,15,FALSE)&amp;""</f>
        <v>https://www.soumu.go.jp/65</v>
      </c>
      <c r="Q132" s="225"/>
      <c r="R132" s="228" t="str">
        <f>VLOOKUP(A133,[1]基本データ!$A$21:$AC$129,16,FALSE)&amp;""</f>
        <v>所属</v>
      </c>
      <c r="S132" s="230" t="str">
        <f>VLOOKUP(A133,[1]基本データ!$A$21:$AC$129,18,FALSE)&amp;""</f>
        <v>新</v>
      </c>
    </row>
    <row r="133" spans="1:19" ht="12" hidden="1" customHeight="1" x14ac:dyDescent="0.3">
      <c r="A133" s="1">
        <v>65</v>
      </c>
      <c r="B133" s="195"/>
      <c r="C133" s="203" t="str">
        <f>IF(VLOOKUP(A133,[1]基本データ!$A$21:$AC$129,20,FALSE)="○",VLOOKUP(A133,[1]基本データ!$A$21:$AC$129,5,FALSE),VLOOKUP(A133,[1]基本データ!$A$21:$AC$129,3,FALSE))&amp;""</f>
        <v>a65</v>
      </c>
      <c r="D133" s="204"/>
      <c r="E133" s="207" t="s">
        <v>29</v>
      </c>
      <c r="F133" s="204" t="str">
        <f>IF(VLOOKUP(A133,[1]基本データ!$A$21:$AC$129,20,FALSE)="○",VLOOKUP(A133,[1]基本データ!$A$21:$AC$129,3,FALSE),"")&amp;""</f>
        <v>A65</v>
      </c>
      <c r="G133" s="204"/>
      <c r="H133" s="204"/>
      <c r="I133" s="209" t="s">
        <v>24</v>
      </c>
      <c r="J133" s="199"/>
      <c r="K133" s="201"/>
      <c r="L133" s="191"/>
      <c r="M133" s="181"/>
      <c r="N133" s="183"/>
      <c r="O133" s="185"/>
      <c r="P133" s="187"/>
      <c r="Q133" s="188"/>
      <c r="R133" s="191"/>
      <c r="S133" s="193"/>
    </row>
    <row r="134" spans="1:19" ht="12" hidden="1" customHeight="1" x14ac:dyDescent="0.3">
      <c r="B134" s="195"/>
      <c r="C134" s="203"/>
      <c r="D134" s="204"/>
      <c r="E134" s="207"/>
      <c r="F134" s="204"/>
      <c r="G134" s="204"/>
      <c r="H134" s="204"/>
      <c r="I134" s="209"/>
      <c r="J134" s="199"/>
      <c r="K134" s="201"/>
      <c r="L134" s="191"/>
      <c r="M134" s="181"/>
      <c r="N134" s="183"/>
      <c r="O134" s="185"/>
      <c r="P134" s="187"/>
      <c r="Q134" s="188"/>
      <c r="R134" s="191"/>
      <c r="S134" s="193"/>
    </row>
    <row r="135" spans="1:19" ht="12" hidden="1" customHeight="1" x14ac:dyDescent="0.3">
      <c r="B135" s="196"/>
      <c r="C135" s="205"/>
      <c r="D135" s="206"/>
      <c r="E135" s="208"/>
      <c r="F135" s="206"/>
      <c r="G135" s="206"/>
      <c r="H135" s="206"/>
      <c r="I135" s="210"/>
      <c r="J135" s="200"/>
      <c r="K135" s="202"/>
      <c r="L135" s="192"/>
      <c r="M135" s="182"/>
      <c r="N135" s="184"/>
      <c r="O135" s="186"/>
      <c r="P135" s="189"/>
      <c r="Q135" s="190"/>
      <c r="R135" s="192"/>
      <c r="S135" s="194"/>
    </row>
    <row r="136" spans="1:19" ht="12" hidden="1" customHeight="1" x14ac:dyDescent="0.3">
      <c r="B136" s="232" t="str">
        <f>VLOOKUP(A137,[1]基本データ!$A$21:$AC$129,2,FALSE)&amp;""</f>
        <v>16</v>
      </c>
      <c r="C136" s="234" t="str">
        <f>IF(VLOOKUP(A137,[1]基本データ!$A$21:$AC$129,20,FALSE)="○",VLOOKUP(A137,[1]基本データ!$A$21:$AC$129,6,FALSE),VLOOKUP(A137,[1]基本データ!$A$21:$AC$129,4,FALSE))&amp;""</f>
        <v>b66</v>
      </c>
      <c r="D136" s="235"/>
      <c r="E136" s="4"/>
      <c r="F136" s="235" t="str">
        <f>IF(VLOOKUP(A137,[1]基本データ!$A$21:$AC$129,20,FALSE)="○",VLOOKUP(A137,[1]基本データ!$A$21:$AC$129,4,FALSE),"")&amp;""</f>
        <v>B66</v>
      </c>
      <c r="G136" s="235"/>
      <c r="H136" s="235"/>
      <c r="I136" s="5"/>
      <c r="J136" s="236" t="str">
        <f>VLOOKUP(A137,[1]基本データ!$A$21:$AC$129,8,FALSE)&amp;""</f>
        <v>東京都</v>
      </c>
      <c r="K136" s="238" t="str">
        <f>VLOOKUP(A137,[1]基本データ!$A$21:$AC$129,10,FALSE)&amp;""</f>
        <v>東京都港区</v>
      </c>
      <c r="L136" s="228" t="str">
        <f>VLOOKUP(A137,[1]基本データ!$A$21:$AC$129,11,FALSE)&amp;""</f>
        <v>男</v>
      </c>
      <c r="M136" s="218">
        <f>IF(VLOOKUP(A137,[1]基本データ!$A$21:$R$129,12,FALSE)="","",VLOOKUP(A137,[1]基本データ!$A$21:$R$129,12,FALSE))</f>
        <v>33141</v>
      </c>
      <c r="N136" s="220" t="str">
        <f>IF(M136="","",DATEDIF(M136,[1]基本データ!$D$5+1,"Y")&amp;"歳")</f>
        <v>34歳</v>
      </c>
      <c r="O136" s="222" t="str">
        <f>VLOOKUP(A137,[1]基本データ!$A$21:$AC$129,14,FALSE)&amp;""</f>
        <v>国会議員６６</v>
      </c>
      <c r="P136" s="224" t="str">
        <f>VLOOKUP(A137,[1]基本データ!$A$21:$AC$129,15,FALSE)&amp;""</f>
        <v>https://www.soumu.go.jp/66</v>
      </c>
      <c r="Q136" s="225"/>
      <c r="R136" s="228" t="str">
        <f>VLOOKUP(A137,[1]基本データ!$A$21:$AC$129,16,FALSE)&amp;""</f>
        <v>所属</v>
      </c>
      <c r="S136" s="230" t="str">
        <f>VLOOKUP(A137,[1]基本データ!$A$21:$AC$129,18,FALSE)&amp;""</f>
        <v>新</v>
      </c>
    </row>
    <row r="137" spans="1:19" ht="12" hidden="1" customHeight="1" x14ac:dyDescent="0.3">
      <c r="A137" s="1">
        <v>66</v>
      </c>
      <c r="B137" s="195"/>
      <c r="C137" s="203" t="str">
        <f>IF(VLOOKUP(A137,[1]基本データ!$A$21:$AC$129,20,FALSE)="○",VLOOKUP(A137,[1]基本データ!$A$21:$AC$129,5,FALSE),VLOOKUP(A137,[1]基本データ!$A$21:$AC$129,3,FALSE))&amp;""</f>
        <v>a66</v>
      </c>
      <c r="D137" s="204"/>
      <c r="E137" s="207" t="s">
        <v>29</v>
      </c>
      <c r="F137" s="204" t="str">
        <f>IF(VLOOKUP(A137,[1]基本データ!$A$21:$AC$129,20,FALSE)="○",VLOOKUP(A137,[1]基本データ!$A$21:$AC$129,3,FALSE),"")&amp;""</f>
        <v>A66</v>
      </c>
      <c r="G137" s="204"/>
      <c r="H137" s="204"/>
      <c r="I137" s="209" t="s">
        <v>24</v>
      </c>
      <c r="J137" s="199"/>
      <c r="K137" s="201"/>
      <c r="L137" s="191"/>
      <c r="M137" s="181"/>
      <c r="N137" s="183"/>
      <c r="O137" s="185"/>
      <c r="P137" s="187"/>
      <c r="Q137" s="188"/>
      <c r="R137" s="191"/>
      <c r="S137" s="193"/>
    </row>
    <row r="138" spans="1:19" ht="12" hidden="1" customHeight="1" x14ac:dyDescent="0.3">
      <c r="B138" s="195"/>
      <c r="C138" s="203"/>
      <c r="D138" s="204"/>
      <c r="E138" s="207"/>
      <c r="F138" s="204"/>
      <c r="G138" s="204"/>
      <c r="H138" s="204"/>
      <c r="I138" s="209"/>
      <c r="J138" s="199"/>
      <c r="K138" s="201"/>
      <c r="L138" s="191"/>
      <c r="M138" s="181"/>
      <c r="N138" s="183"/>
      <c r="O138" s="185"/>
      <c r="P138" s="187"/>
      <c r="Q138" s="188"/>
      <c r="R138" s="191"/>
      <c r="S138" s="193"/>
    </row>
    <row r="139" spans="1:19" ht="12" hidden="1" customHeight="1" x14ac:dyDescent="0.3">
      <c r="B139" s="196"/>
      <c r="C139" s="205"/>
      <c r="D139" s="206"/>
      <c r="E139" s="208"/>
      <c r="F139" s="206"/>
      <c r="G139" s="206"/>
      <c r="H139" s="206"/>
      <c r="I139" s="210"/>
      <c r="J139" s="200"/>
      <c r="K139" s="202"/>
      <c r="L139" s="192"/>
      <c r="M139" s="182"/>
      <c r="N139" s="184"/>
      <c r="O139" s="186"/>
      <c r="P139" s="189"/>
      <c r="Q139" s="190"/>
      <c r="R139" s="192"/>
      <c r="S139" s="194"/>
    </row>
    <row r="140" spans="1:19" ht="12" hidden="1" customHeight="1" x14ac:dyDescent="0.3">
      <c r="B140" s="232" t="str">
        <f>VLOOKUP(A141,[1]基本データ!$A$21:$AC$129,2,FALSE)&amp;""</f>
        <v>17</v>
      </c>
      <c r="C140" s="234" t="str">
        <f>IF(VLOOKUP(A141,[1]基本データ!$A$21:$AC$129,20,FALSE)="○",VLOOKUP(A141,[1]基本データ!$A$21:$AC$129,6,FALSE),VLOOKUP(A141,[1]基本データ!$A$21:$AC$129,4,FALSE))&amp;""</f>
        <v>b67</v>
      </c>
      <c r="D140" s="235"/>
      <c r="E140" s="4"/>
      <c r="F140" s="235" t="str">
        <f>IF(VLOOKUP(A141,[1]基本データ!$A$21:$AC$129,20,FALSE)="○",VLOOKUP(A141,[1]基本データ!$A$21:$AC$129,4,FALSE),"")&amp;""</f>
        <v>B67</v>
      </c>
      <c r="G140" s="235"/>
      <c r="H140" s="235"/>
      <c r="I140" s="5"/>
      <c r="J140" s="236" t="str">
        <f>VLOOKUP(A141,[1]基本データ!$A$21:$AC$129,8,FALSE)&amp;""</f>
        <v>東京都</v>
      </c>
      <c r="K140" s="238" t="str">
        <f>VLOOKUP(A141,[1]基本データ!$A$21:$AC$129,10,FALSE)&amp;""</f>
        <v>東京都港区</v>
      </c>
      <c r="L140" s="228" t="str">
        <f>VLOOKUP(A141,[1]基本データ!$A$21:$AC$129,11,FALSE)&amp;""</f>
        <v>男</v>
      </c>
      <c r="M140" s="218">
        <f>IF(VLOOKUP(A141,[1]基本データ!$A$21:$R$129,12,FALSE)="","",VLOOKUP(A141,[1]基本データ!$A$21:$R$129,12,FALSE))</f>
        <v>33142</v>
      </c>
      <c r="N140" s="220" t="str">
        <f>IF(M140="","",DATEDIF(M140,[1]基本データ!$D$5+1,"Y")&amp;"歳")</f>
        <v>34歳</v>
      </c>
      <c r="O140" s="222" t="str">
        <f>VLOOKUP(A141,[1]基本データ!$A$21:$AC$129,14,FALSE)&amp;""</f>
        <v>国会議員６７</v>
      </c>
      <c r="P140" s="224" t="str">
        <f>VLOOKUP(A141,[1]基本データ!$A$21:$AC$129,15,FALSE)&amp;""</f>
        <v>https://www.soumu.go.jp/67</v>
      </c>
      <c r="Q140" s="225"/>
      <c r="R140" s="228" t="str">
        <f>VLOOKUP(A141,[1]基本データ!$A$21:$AC$129,16,FALSE)&amp;""</f>
        <v>所属</v>
      </c>
      <c r="S140" s="230" t="str">
        <f>VLOOKUP(A141,[1]基本データ!$A$21:$AC$129,18,FALSE)&amp;""</f>
        <v>新</v>
      </c>
    </row>
    <row r="141" spans="1:19" ht="12" hidden="1" customHeight="1" x14ac:dyDescent="0.3">
      <c r="A141" s="1">
        <v>67</v>
      </c>
      <c r="B141" s="195"/>
      <c r="C141" s="203" t="str">
        <f>IF(VLOOKUP(A141,[1]基本データ!$A$21:$AC$129,20,FALSE)="○",VLOOKUP(A141,[1]基本データ!$A$21:$AC$129,5,FALSE),VLOOKUP(A141,[1]基本データ!$A$21:$AC$129,3,FALSE))&amp;""</f>
        <v>a67</v>
      </c>
      <c r="D141" s="204"/>
      <c r="E141" s="207" t="s">
        <v>29</v>
      </c>
      <c r="F141" s="204" t="str">
        <f>IF(VLOOKUP(A141,[1]基本データ!$A$21:$AC$129,20,FALSE)="○",VLOOKUP(A141,[1]基本データ!$A$21:$AC$129,3,FALSE),"")&amp;""</f>
        <v>A67</v>
      </c>
      <c r="G141" s="204"/>
      <c r="H141" s="204"/>
      <c r="I141" s="209" t="s">
        <v>24</v>
      </c>
      <c r="J141" s="199"/>
      <c r="K141" s="201"/>
      <c r="L141" s="191"/>
      <c r="M141" s="181"/>
      <c r="N141" s="183"/>
      <c r="O141" s="185"/>
      <c r="P141" s="187"/>
      <c r="Q141" s="188"/>
      <c r="R141" s="191"/>
      <c r="S141" s="193"/>
    </row>
    <row r="142" spans="1:19" ht="12" hidden="1" customHeight="1" x14ac:dyDescent="0.3">
      <c r="B142" s="195"/>
      <c r="C142" s="203"/>
      <c r="D142" s="204"/>
      <c r="E142" s="207"/>
      <c r="F142" s="204"/>
      <c r="G142" s="204"/>
      <c r="H142" s="204"/>
      <c r="I142" s="209"/>
      <c r="J142" s="199"/>
      <c r="K142" s="201"/>
      <c r="L142" s="191"/>
      <c r="M142" s="181"/>
      <c r="N142" s="183"/>
      <c r="O142" s="185"/>
      <c r="P142" s="187"/>
      <c r="Q142" s="188"/>
      <c r="R142" s="191"/>
      <c r="S142" s="193"/>
    </row>
    <row r="143" spans="1:19" ht="12" hidden="1" customHeight="1" x14ac:dyDescent="0.3">
      <c r="B143" s="196"/>
      <c r="C143" s="205"/>
      <c r="D143" s="206"/>
      <c r="E143" s="208"/>
      <c r="F143" s="206"/>
      <c r="G143" s="206"/>
      <c r="H143" s="206"/>
      <c r="I143" s="210"/>
      <c r="J143" s="200"/>
      <c r="K143" s="202"/>
      <c r="L143" s="192"/>
      <c r="M143" s="182"/>
      <c r="N143" s="184"/>
      <c r="O143" s="186"/>
      <c r="P143" s="189"/>
      <c r="Q143" s="190"/>
      <c r="R143" s="192"/>
      <c r="S143" s="194"/>
    </row>
    <row r="144" spans="1:19" ht="12" hidden="1" customHeight="1" x14ac:dyDescent="0.3">
      <c r="B144" s="232" t="str">
        <f>VLOOKUP(A145,[1]基本データ!$A$21:$AC$129,2,FALSE)&amp;""</f>
        <v>18</v>
      </c>
      <c r="C144" s="234" t="str">
        <f>IF(VLOOKUP(A145,[1]基本データ!$A$21:$AC$129,20,FALSE)="○",VLOOKUP(A145,[1]基本データ!$A$21:$AC$129,6,FALSE),VLOOKUP(A145,[1]基本データ!$A$21:$AC$129,4,FALSE))&amp;""</f>
        <v>b68</v>
      </c>
      <c r="D144" s="235"/>
      <c r="E144" s="4"/>
      <c r="F144" s="235" t="str">
        <f>IF(VLOOKUP(A145,[1]基本データ!$A$21:$AC$129,20,FALSE)="○",VLOOKUP(A145,[1]基本データ!$A$21:$AC$129,4,FALSE),"")&amp;""</f>
        <v>B68</v>
      </c>
      <c r="G144" s="235"/>
      <c r="H144" s="235"/>
      <c r="I144" s="5"/>
      <c r="J144" s="236" t="str">
        <f>VLOOKUP(A145,[1]基本データ!$A$21:$AC$129,8,FALSE)&amp;""</f>
        <v>東京都</v>
      </c>
      <c r="K144" s="238" t="str">
        <f>VLOOKUP(A145,[1]基本データ!$A$21:$AC$129,10,FALSE)&amp;""</f>
        <v>東京都港区</v>
      </c>
      <c r="L144" s="228" t="str">
        <f>VLOOKUP(A145,[1]基本データ!$A$21:$AC$129,11,FALSE)&amp;""</f>
        <v>男</v>
      </c>
      <c r="M144" s="218">
        <f>IF(VLOOKUP(A145,[1]基本データ!$A$21:$R$129,12,FALSE)="","",VLOOKUP(A145,[1]基本データ!$A$21:$R$129,12,FALSE))</f>
        <v>33143</v>
      </c>
      <c r="N144" s="220" t="str">
        <f>IF(M144="","",DATEDIF(M144,[1]基本データ!$D$5+1,"Y")&amp;"歳")</f>
        <v>34歳</v>
      </c>
      <c r="O144" s="222" t="str">
        <f>VLOOKUP(A145,[1]基本データ!$A$21:$AC$129,14,FALSE)&amp;""</f>
        <v>国会議員６８</v>
      </c>
      <c r="P144" s="224" t="str">
        <f>VLOOKUP(A145,[1]基本データ!$A$21:$AC$129,15,FALSE)&amp;""</f>
        <v>https://www.soumu.go.jp/68</v>
      </c>
      <c r="Q144" s="225"/>
      <c r="R144" s="228" t="str">
        <f>VLOOKUP(A145,[1]基本データ!$A$21:$AC$129,16,FALSE)&amp;""</f>
        <v>所属</v>
      </c>
      <c r="S144" s="230" t="str">
        <f>VLOOKUP(A145,[1]基本データ!$A$21:$AC$129,18,FALSE)&amp;""</f>
        <v>新</v>
      </c>
    </row>
    <row r="145" spans="1:19" ht="12" hidden="1" customHeight="1" x14ac:dyDescent="0.3">
      <c r="A145" s="1">
        <v>68</v>
      </c>
      <c r="B145" s="195"/>
      <c r="C145" s="203" t="str">
        <f>IF(VLOOKUP(A145,[1]基本データ!$A$21:$AC$129,20,FALSE)="○",VLOOKUP(A145,[1]基本データ!$A$21:$AC$129,5,FALSE),VLOOKUP(A145,[1]基本データ!$A$21:$AC$129,3,FALSE))&amp;""</f>
        <v>a68</v>
      </c>
      <c r="D145" s="204"/>
      <c r="E145" s="207" t="s">
        <v>29</v>
      </c>
      <c r="F145" s="204" t="str">
        <f>IF(VLOOKUP(A145,[1]基本データ!$A$21:$AC$129,20,FALSE)="○",VLOOKUP(A145,[1]基本データ!$A$21:$AC$129,3,FALSE),"")&amp;""</f>
        <v>A68</v>
      </c>
      <c r="G145" s="204"/>
      <c r="H145" s="204"/>
      <c r="I145" s="209" t="s">
        <v>24</v>
      </c>
      <c r="J145" s="199"/>
      <c r="K145" s="201"/>
      <c r="L145" s="191"/>
      <c r="M145" s="181"/>
      <c r="N145" s="183"/>
      <c r="O145" s="185"/>
      <c r="P145" s="187"/>
      <c r="Q145" s="188"/>
      <c r="R145" s="191"/>
      <c r="S145" s="193"/>
    </row>
    <row r="146" spans="1:19" ht="12" hidden="1" customHeight="1" x14ac:dyDescent="0.3">
      <c r="B146" s="195"/>
      <c r="C146" s="203"/>
      <c r="D146" s="204"/>
      <c r="E146" s="207"/>
      <c r="F146" s="204"/>
      <c r="G146" s="204"/>
      <c r="H146" s="204"/>
      <c r="I146" s="209"/>
      <c r="J146" s="199"/>
      <c r="K146" s="201"/>
      <c r="L146" s="191"/>
      <c r="M146" s="181"/>
      <c r="N146" s="183"/>
      <c r="O146" s="185"/>
      <c r="P146" s="187"/>
      <c r="Q146" s="188"/>
      <c r="R146" s="191"/>
      <c r="S146" s="193"/>
    </row>
    <row r="147" spans="1:19" ht="12" hidden="1" customHeight="1" x14ac:dyDescent="0.3">
      <c r="B147" s="196"/>
      <c r="C147" s="205"/>
      <c r="D147" s="206"/>
      <c r="E147" s="208"/>
      <c r="F147" s="206"/>
      <c r="G147" s="206"/>
      <c r="H147" s="206"/>
      <c r="I147" s="210"/>
      <c r="J147" s="200"/>
      <c r="K147" s="202"/>
      <c r="L147" s="192"/>
      <c r="M147" s="182"/>
      <c r="N147" s="184"/>
      <c r="O147" s="186"/>
      <c r="P147" s="189"/>
      <c r="Q147" s="190"/>
      <c r="R147" s="192"/>
      <c r="S147" s="194"/>
    </row>
    <row r="148" spans="1:19" ht="12" hidden="1" customHeight="1" x14ac:dyDescent="0.3">
      <c r="B148" s="232" t="str">
        <f>VLOOKUP(A149,[1]基本データ!$A$21:$AC$129,2,FALSE)&amp;""</f>
        <v>19</v>
      </c>
      <c r="C148" s="234" t="str">
        <f>IF(VLOOKUP(A149,[1]基本データ!$A$21:$AC$129,20,FALSE)="○",VLOOKUP(A149,[1]基本データ!$A$21:$AC$129,6,FALSE),VLOOKUP(A149,[1]基本データ!$A$21:$AC$129,4,FALSE))&amp;""</f>
        <v>b69</v>
      </c>
      <c r="D148" s="235"/>
      <c r="E148" s="4"/>
      <c r="F148" s="235" t="str">
        <f>IF(VLOOKUP(A149,[1]基本データ!$A$21:$AC$129,20,FALSE)="○",VLOOKUP(A149,[1]基本データ!$A$21:$AC$129,4,FALSE),"")&amp;""</f>
        <v>B69</v>
      </c>
      <c r="G148" s="235"/>
      <c r="H148" s="235"/>
      <c r="I148" s="5"/>
      <c r="J148" s="236" t="str">
        <f>VLOOKUP(A149,[1]基本データ!$A$21:$AC$129,8,FALSE)&amp;""</f>
        <v>東京都</v>
      </c>
      <c r="K148" s="238" t="str">
        <f>VLOOKUP(A149,[1]基本データ!$A$21:$AC$129,10,FALSE)&amp;""</f>
        <v>東京都港区</v>
      </c>
      <c r="L148" s="228" t="str">
        <f>VLOOKUP(A149,[1]基本データ!$A$21:$AC$129,11,FALSE)&amp;""</f>
        <v>男</v>
      </c>
      <c r="M148" s="218">
        <f>IF(VLOOKUP(A149,[1]基本データ!$A$21:$R$129,12,FALSE)="","",VLOOKUP(A149,[1]基本データ!$A$21:$R$129,12,FALSE))</f>
        <v>33144</v>
      </c>
      <c r="N148" s="220" t="str">
        <f>IF(M148="","",DATEDIF(M148,[1]基本データ!$D$5+1,"Y")&amp;"歳")</f>
        <v>34歳</v>
      </c>
      <c r="O148" s="222" t="str">
        <f>VLOOKUP(A149,[1]基本データ!$A$21:$AC$129,14,FALSE)&amp;""</f>
        <v>国会議員６９</v>
      </c>
      <c r="P148" s="224" t="str">
        <f>VLOOKUP(A149,[1]基本データ!$A$21:$AC$129,15,FALSE)&amp;""</f>
        <v>https://www.soumu.go.jp/69</v>
      </c>
      <c r="Q148" s="225"/>
      <c r="R148" s="228" t="str">
        <f>VLOOKUP(A149,[1]基本データ!$A$21:$AC$129,16,FALSE)&amp;""</f>
        <v>所属</v>
      </c>
      <c r="S148" s="230" t="str">
        <f>VLOOKUP(A149,[1]基本データ!$A$21:$AC$129,18,FALSE)&amp;""</f>
        <v>新</v>
      </c>
    </row>
    <row r="149" spans="1:19" ht="12" hidden="1" customHeight="1" x14ac:dyDescent="0.3">
      <c r="A149" s="1">
        <v>69</v>
      </c>
      <c r="B149" s="195"/>
      <c r="C149" s="203" t="str">
        <f>IF(VLOOKUP(A149,[1]基本データ!$A$21:$AC$129,20,FALSE)="○",VLOOKUP(A149,[1]基本データ!$A$21:$AC$129,5,FALSE),VLOOKUP(A149,[1]基本データ!$A$21:$AC$129,3,FALSE))&amp;""</f>
        <v>a69</v>
      </c>
      <c r="D149" s="204"/>
      <c r="E149" s="207" t="s">
        <v>29</v>
      </c>
      <c r="F149" s="204" t="str">
        <f>IF(VLOOKUP(A149,[1]基本データ!$A$21:$AC$129,20,FALSE)="○",VLOOKUP(A149,[1]基本データ!$A$21:$AC$129,3,FALSE),"")&amp;""</f>
        <v>A69</v>
      </c>
      <c r="G149" s="204"/>
      <c r="H149" s="204"/>
      <c r="I149" s="209" t="s">
        <v>24</v>
      </c>
      <c r="J149" s="199"/>
      <c r="K149" s="201"/>
      <c r="L149" s="191"/>
      <c r="M149" s="181"/>
      <c r="N149" s="183"/>
      <c r="O149" s="185"/>
      <c r="P149" s="187"/>
      <c r="Q149" s="188"/>
      <c r="R149" s="191"/>
      <c r="S149" s="193"/>
    </row>
    <row r="150" spans="1:19" ht="12" hidden="1" customHeight="1" x14ac:dyDescent="0.3">
      <c r="B150" s="195"/>
      <c r="C150" s="203"/>
      <c r="D150" s="204"/>
      <c r="E150" s="207"/>
      <c r="F150" s="204"/>
      <c r="G150" s="204"/>
      <c r="H150" s="204"/>
      <c r="I150" s="209"/>
      <c r="J150" s="199"/>
      <c r="K150" s="201"/>
      <c r="L150" s="191"/>
      <c r="M150" s="181"/>
      <c r="N150" s="183"/>
      <c r="O150" s="185"/>
      <c r="P150" s="187"/>
      <c r="Q150" s="188"/>
      <c r="R150" s="191"/>
      <c r="S150" s="193"/>
    </row>
    <row r="151" spans="1:19" ht="12" hidden="1" customHeight="1" x14ac:dyDescent="0.3">
      <c r="B151" s="196"/>
      <c r="C151" s="205"/>
      <c r="D151" s="206"/>
      <c r="E151" s="208"/>
      <c r="F151" s="206"/>
      <c r="G151" s="206"/>
      <c r="H151" s="206"/>
      <c r="I151" s="210"/>
      <c r="J151" s="200"/>
      <c r="K151" s="202"/>
      <c r="L151" s="192"/>
      <c r="M151" s="182"/>
      <c r="N151" s="184"/>
      <c r="O151" s="186"/>
      <c r="P151" s="189"/>
      <c r="Q151" s="190"/>
      <c r="R151" s="192"/>
      <c r="S151" s="194"/>
    </row>
    <row r="152" spans="1:19" ht="12" hidden="1" customHeight="1" x14ac:dyDescent="0.3">
      <c r="B152" s="232" t="str">
        <f>VLOOKUP(A153,[1]基本データ!$A$21:$AC$129,2,FALSE)&amp;""</f>
        <v>20</v>
      </c>
      <c r="C152" s="234" t="str">
        <f>IF(VLOOKUP(A153,[1]基本データ!$A$21:$AC$129,20,FALSE)="○",VLOOKUP(A153,[1]基本データ!$A$21:$AC$129,6,FALSE),VLOOKUP(A153,[1]基本データ!$A$21:$AC$129,4,FALSE))&amp;""</f>
        <v>b70</v>
      </c>
      <c r="D152" s="235"/>
      <c r="E152" s="4"/>
      <c r="F152" s="235" t="str">
        <f>IF(VLOOKUP(A153,[1]基本データ!$A$21:$AC$129,20,FALSE)="○",VLOOKUP(A153,[1]基本データ!$A$21:$AC$129,4,FALSE),"")&amp;""</f>
        <v>B70</v>
      </c>
      <c r="G152" s="235"/>
      <c r="H152" s="235"/>
      <c r="I152" s="5"/>
      <c r="J152" s="236" t="str">
        <f>VLOOKUP(A153,[1]基本データ!$A$21:$AC$129,8,FALSE)&amp;""</f>
        <v>東京都</v>
      </c>
      <c r="K152" s="238" t="str">
        <f>VLOOKUP(A153,[1]基本データ!$A$21:$AC$129,10,FALSE)&amp;""</f>
        <v>東京都港区</v>
      </c>
      <c r="L152" s="228" t="str">
        <f>VLOOKUP(A153,[1]基本データ!$A$21:$AC$129,11,FALSE)&amp;""</f>
        <v>男</v>
      </c>
      <c r="M152" s="218">
        <f>IF(VLOOKUP(A153,[1]基本データ!$A$21:$R$129,12,FALSE)="","",VLOOKUP(A153,[1]基本データ!$A$21:$R$129,12,FALSE))</f>
        <v>33145</v>
      </c>
      <c r="N152" s="220" t="str">
        <f>IF(M152="","",DATEDIF(M152,[1]基本データ!$D$5+1,"Y")&amp;"歳")</f>
        <v>34歳</v>
      </c>
      <c r="O152" s="222" t="str">
        <f>VLOOKUP(A153,[1]基本データ!$A$21:$AC$129,14,FALSE)&amp;""</f>
        <v>国会議員７０</v>
      </c>
      <c r="P152" s="224" t="str">
        <f>VLOOKUP(A153,[1]基本データ!$A$21:$AC$129,15,FALSE)&amp;""</f>
        <v>https://www.soumu.go.jp/70</v>
      </c>
      <c r="Q152" s="225"/>
      <c r="R152" s="228" t="str">
        <f>VLOOKUP(A153,[1]基本データ!$A$21:$AC$129,16,FALSE)&amp;""</f>
        <v>所属</v>
      </c>
      <c r="S152" s="230" t="str">
        <f>VLOOKUP(A153,[1]基本データ!$A$21:$AC$129,18,FALSE)&amp;""</f>
        <v>新</v>
      </c>
    </row>
    <row r="153" spans="1:19" ht="12" hidden="1" customHeight="1" x14ac:dyDescent="0.3">
      <c r="A153" s="1">
        <v>70</v>
      </c>
      <c r="B153" s="195"/>
      <c r="C153" s="203" t="str">
        <f>IF(VLOOKUP(A153,[1]基本データ!$A$21:$AC$129,20,FALSE)="○",VLOOKUP(A153,[1]基本データ!$A$21:$AC$129,5,FALSE),VLOOKUP(A153,[1]基本データ!$A$21:$AC$129,3,FALSE))&amp;""</f>
        <v>a70</v>
      </c>
      <c r="D153" s="204"/>
      <c r="E153" s="207" t="s">
        <v>29</v>
      </c>
      <c r="F153" s="204" t="str">
        <f>IF(VLOOKUP(A153,[1]基本データ!$A$21:$AC$129,20,FALSE)="○",VLOOKUP(A153,[1]基本データ!$A$21:$AC$129,3,FALSE),"")&amp;""</f>
        <v>A70</v>
      </c>
      <c r="G153" s="204"/>
      <c r="H153" s="204"/>
      <c r="I153" s="209" t="s">
        <v>24</v>
      </c>
      <c r="J153" s="199"/>
      <c r="K153" s="201"/>
      <c r="L153" s="191"/>
      <c r="M153" s="181"/>
      <c r="N153" s="183"/>
      <c r="O153" s="185"/>
      <c r="P153" s="187"/>
      <c r="Q153" s="188"/>
      <c r="R153" s="191"/>
      <c r="S153" s="193"/>
    </row>
    <row r="154" spans="1:19" ht="12" hidden="1" customHeight="1" x14ac:dyDescent="0.3">
      <c r="B154" s="195"/>
      <c r="C154" s="203"/>
      <c r="D154" s="204"/>
      <c r="E154" s="207"/>
      <c r="F154" s="204"/>
      <c r="G154" s="204"/>
      <c r="H154" s="204"/>
      <c r="I154" s="209"/>
      <c r="J154" s="199"/>
      <c r="K154" s="201"/>
      <c r="L154" s="191"/>
      <c r="M154" s="181"/>
      <c r="N154" s="183"/>
      <c r="O154" s="185"/>
      <c r="P154" s="187"/>
      <c r="Q154" s="188"/>
      <c r="R154" s="191"/>
      <c r="S154" s="193"/>
    </row>
    <row r="155" spans="1:19" ht="12" hidden="1" customHeight="1" x14ac:dyDescent="0.3">
      <c r="B155" s="196"/>
      <c r="C155" s="205"/>
      <c r="D155" s="206"/>
      <c r="E155" s="208"/>
      <c r="F155" s="206"/>
      <c r="G155" s="206"/>
      <c r="H155" s="206"/>
      <c r="I155" s="210"/>
      <c r="J155" s="200"/>
      <c r="K155" s="202"/>
      <c r="L155" s="192"/>
      <c r="M155" s="182"/>
      <c r="N155" s="184"/>
      <c r="O155" s="186"/>
      <c r="P155" s="189"/>
      <c r="Q155" s="190"/>
      <c r="R155" s="192"/>
      <c r="S155" s="194"/>
    </row>
    <row r="156" spans="1:19" ht="12" hidden="1" customHeight="1" x14ac:dyDescent="0.3">
      <c r="B156" s="232" t="str">
        <f>VLOOKUP(A157,[1]基本データ!$A$21:$AC$129,2,FALSE)&amp;""</f>
        <v>21</v>
      </c>
      <c r="C156" s="234" t="str">
        <f>IF(VLOOKUP(A157,[1]基本データ!$A$21:$AC$129,20,FALSE)="○",VLOOKUP(A157,[1]基本データ!$A$21:$AC$129,6,FALSE),VLOOKUP(A157,[1]基本データ!$A$21:$AC$129,4,FALSE))&amp;""</f>
        <v>b71</v>
      </c>
      <c r="D156" s="235"/>
      <c r="E156" s="4"/>
      <c r="F156" s="235" t="str">
        <f>IF(VLOOKUP(A157,[1]基本データ!$A$21:$AC$129,20,FALSE)="○",VLOOKUP(A157,[1]基本データ!$A$21:$AC$129,4,FALSE),"")&amp;""</f>
        <v>B71</v>
      </c>
      <c r="G156" s="235"/>
      <c r="H156" s="235"/>
      <c r="I156" s="5"/>
      <c r="J156" s="236" t="str">
        <f>VLOOKUP(A157,[1]基本データ!$A$21:$AC$129,8,FALSE)&amp;""</f>
        <v>東京都</v>
      </c>
      <c r="K156" s="238" t="str">
        <f>VLOOKUP(A157,[1]基本データ!$A$21:$AC$129,10,FALSE)&amp;""</f>
        <v>東京都港区</v>
      </c>
      <c r="L156" s="228" t="str">
        <f>VLOOKUP(A157,[1]基本データ!$A$21:$AC$129,11,FALSE)&amp;""</f>
        <v>男</v>
      </c>
      <c r="M156" s="218">
        <f>IF(VLOOKUP(A157,[1]基本データ!$A$21:$R$129,12,FALSE)="","",VLOOKUP(A157,[1]基本データ!$A$21:$R$129,12,FALSE))</f>
        <v>33146</v>
      </c>
      <c r="N156" s="220" t="str">
        <f>IF(M156="","",DATEDIF(M156,[1]基本データ!$D$5+1,"Y")&amp;"歳")</f>
        <v>34歳</v>
      </c>
      <c r="O156" s="222" t="str">
        <f>VLOOKUP(A157,[1]基本データ!$A$21:$AC$129,14,FALSE)&amp;""</f>
        <v>国会議員７１</v>
      </c>
      <c r="P156" s="224" t="str">
        <f>VLOOKUP(A157,[1]基本データ!$A$21:$AC$129,15,FALSE)&amp;""</f>
        <v>https://www.soumu.go.jp/71</v>
      </c>
      <c r="Q156" s="225"/>
      <c r="R156" s="228" t="str">
        <f>VLOOKUP(A157,[1]基本データ!$A$21:$AC$129,16,FALSE)&amp;""</f>
        <v>所属</v>
      </c>
      <c r="S156" s="230" t="str">
        <f>VLOOKUP(A157,[1]基本データ!$A$21:$AC$129,18,FALSE)&amp;""</f>
        <v>新</v>
      </c>
    </row>
    <row r="157" spans="1:19" ht="12" hidden="1" customHeight="1" x14ac:dyDescent="0.3">
      <c r="A157" s="1">
        <v>71</v>
      </c>
      <c r="B157" s="195"/>
      <c r="C157" s="203" t="str">
        <f>IF(VLOOKUP(A157,[1]基本データ!$A$21:$AC$129,20,FALSE)="○",VLOOKUP(A157,[1]基本データ!$A$21:$AC$129,5,FALSE),VLOOKUP(A157,[1]基本データ!$A$21:$AC$129,3,FALSE))&amp;""</f>
        <v>a71</v>
      </c>
      <c r="D157" s="204"/>
      <c r="E157" s="207" t="s">
        <v>29</v>
      </c>
      <c r="F157" s="204" t="str">
        <f>IF(VLOOKUP(A157,[1]基本データ!$A$21:$AC$129,20,FALSE)="○",VLOOKUP(A157,[1]基本データ!$A$21:$AC$129,3,FALSE),"")&amp;""</f>
        <v>A71</v>
      </c>
      <c r="G157" s="204"/>
      <c r="H157" s="204"/>
      <c r="I157" s="209" t="s">
        <v>24</v>
      </c>
      <c r="J157" s="199"/>
      <c r="K157" s="201"/>
      <c r="L157" s="191"/>
      <c r="M157" s="181"/>
      <c r="N157" s="183"/>
      <c r="O157" s="185"/>
      <c r="P157" s="187"/>
      <c r="Q157" s="188"/>
      <c r="R157" s="191"/>
      <c r="S157" s="193"/>
    </row>
    <row r="158" spans="1:19" ht="12" hidden="1" customHeight="1" x14ac:dyDescent="0.3">
      <c r="B158" s="195"/>
      <c r="C158" s="203"/>
      <c r="D158" s="204"/>
      <c r="E158" s="207"/>
      <c r="F158" s="204"/>
      <c r="G158" s="204"/>
      <c r="H158" s="204"/>
      <c r="I158" s="209"/>
      <c r="J158" s="199"/>
      <c r="K158" s="201"/>
      <c r="L158" s="191"/>
      <c r="M158" s="181"/>
      <c r="N158" s="183"/>
      <c r="O158" s="185"/>
      <c r="P158" s="187"/>
      <c r="Q158" s="188"/>
      <c r="R158" s="191"/>
      <c r="S158" s="193"/>
    </row>
    <row r="159" spans="1:19" ht="12" hidden="1" customHeight="1" x14ac:dyDescent="0.3">
      <c r="B159" s="196"/>
      <c r="C159" s="205"/>
      <c r="D159" s="206"/>
      <c r="E159" s="208"/>
      <c r="F159" s="206"/>
      <c r="G159" s="206"/>
      <c r="H159" s="206"/>
      <c r="I159" s="210"/>
      <c r="J159" s="200"/>
      <c r="K159" s="202"/>
      <c r="L159" s="192"/>
      <c r="M159" s="182"/>
      <c r="N159" s="184"/>
      <c r="O159" s="186"/>
      <c r="P159" s="189"/>
      <c r="Q159" s="190"/>
      <c r="R159" s="192"/>
      <c r="S159" s="194"/>
    </row>
    <row r="160" spans="1:19" ht="12" hidden="1" customHeight="1" x14ac:dyDescent="0.3">
      <c r="B160" s="232" t="str">
        <f>VLOOKUP(A161,[1]基本データ!$A$21:$AC$129,2,FALSE)&amp;""</f>
        <v>22</v>
      </c>
      <c r="C160" s="234" t="str">
        <f>IF(VLOOKUP(A161,[1]基本データ!$A$21:$AC$129,20,FALSE)="○",VLOOKUP(A161,[1]基本データ!$A$21:$AC$129,6,FALSE),VLOOKUP(A161,[1]基本データ!$A$21:$AC$129,4,FALSE))&amp;""</f>
        <v>b72</v>
      </c>
      <c r="D160" s="235"/>
      <c r="E160" s="4"/>
      <c r="F160" s="235" t="str">
        <f>IF(VLOOKUP(A161,[1]基本データ!$A$21:$AC$129,20,FALSE)="○",VLOOKUP(A161,[1]基本データ!$A$21:$AC$129,4,FALSE),"")&amp;""</f>
        <v>B72</v>
      </c>
      <c r="G160" s="235"/>
      <c r="H160" s="235"/>
      <c r="I160" s="5"/>
      <c r="J160" s="236" t="str">
        <f>VLOOKUP(A161,[1]基本データ!$A$21:$AC$129,8,FALSE)&amp;""</f>
        <v>東京都</v>
      </c>
      <c r="K160" s="238" t="str">
        <f>VLOOKUP(A161,[1]基本データ!$A$21:$AC$129,10,FALSE)&amp;""</f>
        <v>東京都港区</v>
      </c>
      <c r="L160" s="228" t="str">
        <f>VLOOKUP(A161,[1]基本データ!$A$21:$AC$129,11,FALSE)&amp;""</f>
        <v>男</v>
      </c>
      <c r="M160" s="218">
        <f>IF(VLOOKUP(A161,[1]基本データ!$A$21:$R$129,12,FALSE)="","",VLOOKUP(A161,[1]基本データ!$A$21:$R$129,12,FALSE))</f>
        <v>33147</v>
      </c>
      <c r="N160" s="220" t="str">
        <f>IF(M160="","",DATEDIF(M160,[1]基本データ!$D$5+1,"Y")&amp;"歳")</f>
        <v>34歳</v>
      </c>
      <c r="O160" s="222" t="str">
        <f>VLOOKUP(A161,[1]基本データ!$A$21:$AC$129,14,FALSE)&amp;""</f>
        <v>国会議員７２</v>
      </c>
      <c r="P160" s="224" t="str">
        <f>VLOOKUP(A161,[1]基本データ!$A$21:$AC$129,15,FALSE)&amp;""</f>
        <v>https://www.soumu.go.jp/72</v>
      </c>
      <c r="Q160" s="225"/>
      <c r="R160" s="228" t="str">
        <f>VLOOKUP(A161,[1]基本データ!$A$21:$AC$129,16,FALSE)&amp;""</f>
        <v>所属</v>
      </c>
      <c r="S160" s="230" t="str">
        <f>VLOOKUP(A161,[1]基本データ!$A$21:$AC$129,18,FALSE)&amp;""</f>
        <v>新</v>
      </c>
    </row>
    <row r="161" spans="1:19" ht="12" hidden="1" customHeight="1" x14ac:dyDescent="0.3">
      <c r="A161" s="1">
        <v>72</v>
      </c>
      <c r="B161" s="195"/>
      <c r="C161" s="203" t="str">
        <f>IF(VLOOKUP(A161,[1]基本データ!$A$21:$AC$129,20,FALSE)="○",VLOOKUP(A161,[1]基本データ!$A$21:$AC$129,5,FALSE),VLOOKUP(A161,[1]基本データ!$A$21:$AC$129,3,FALSE))&amp;""</f>
        <v>a72</v>
      </c>
      <c r="D161" s="204"/>
      <c r="E161" s="207" t="s">
        <v>29</v>
      </c>
      <c r="F161" s="204" t="str">
        <f>IF(VLOOKUP(A161,[1]基本データ!$A$21:$AC$129,20,FALSE)="○",VLOOKUP(A161,[1]基本データ!$A$21:$AC$129,3,FALSE),"")&amp;""</f>
        <v>A72</v>
      </c>
      <c r="G161" s="204"/>
      <c r="H161" s="204"/>
      <c r="I161" s="209" t="s">
        <v>24</v>
      </c>
      <c r="J161" s="199"/>
      <c r="K161" s="201"/>
      <c r="L161" s="191"/>
      <c r="M161" s="181"/>
      <c r="N161" s="183"/>
      <c r="O161" s="185"/>
      <c r="P161" s="187"/>
      <c r="Q161" s="188"/>
      <c r="R161" s="191"/>
      <c r="S161" s="193"/>
    </row>
    <row r="162" spans="1:19" ht="12" hidden="1" customHeight="1" x14ac:dyDescent="0.3">
      <c r="B162" s="195"/>
      <c r="C162" s="203"/>
      <c r="D162" s="204"/>
      <c r="E162" s="207"/>
      <c r="F162" s="204"/>
      <c r="G162" s="204"/>
      <c r="H162" s="204"/>
      <c r="I162" s="209"/>
      <c r="J162" s="199"/>
      <c r="K162" s="201"/>
      <c r="L162" s="191"/>
      <c r="M162" s="181"/>
      <c r="N162" s="183"/>
      <c r="O162" s="185"/>
      <c r="P162" s="187"/>
      <c r="Q162" s="188"/>
      <c r="R162" s="191"/>
      <c r="S162" s="193"/>
    </row>
    <row r="163" spans="1:19" ht="12" hidden="1" customHeight="1" x14ac:dyDescent="0.3">
      <c r="B163" s="196"/>
      <c r="C163" s="205"/>
      <c r="D163" s="206"/>
      <c r="E163" s="208"/>
      <c r="F163" s="206"/>
      <c r="G163" s="206"/>
      <c r="H163" s="206"/>
      <c r="I163" s="210"/>
      <c r="J163" s="200"/>
      <c r="K163" s="202"/>
      <c r="L163" s="192"/>
      <c r="M163" s="182"/>
      <c r="N163" s="184"/>
      <c r="O163" s="186"/>
      <c r="P163" s="189"/>
      <c r="Q163" s="190"/>
      <c r="R163" s="192"/>
      <c r="S163" s="194"/>
    </row>
    <row r="164" spans="1:19" ht="12" hidden="1" customHeight="1" x14ac:dyDescent="0.3">
      <c r="B164" s="232" t="str">
        <f>VLOOKUP(A165,[1]基本データ!$A$21:$AC$129,2,FALSE)&amp;""</f>
        <v>23</v>
      </c>
      <c r="C164" s="234" t="str">
        <f>IF(VLOOKUP(A165,[1]基本データ!$A$21:$AC$129,20,FALSE)="○",VLOOKUP(A165,[1]基本データ!$A$21:$AC$129,6,FALSE),VLOOKUP(A165,[1]基本データ!$A$21:$AC$129,4,FALSE))&amp;""</f>
        <v>b73</v>
      </c>
      <c r="D164" s="235"/>
      <c r="E164" s="4"/>
      <c r="F164" s="235" t="str">
        <f>IF(VLOOKUP(A165,[1]基本データ!$A$21:$AC$129,20,FALSE)="○",VLOOKUP(A165,[1]基本データ!$A$21:$AC$129,4,FALSE),"")&amp;""</f>
        <v>B73</v>
      </c>
      <c r="G164" s="235"/>
      <c r="H164" s="235"/>
      <c r="I164" s="5"/>
      <c r="J164" s="236" t="str">
        <f>VLOOKUP(A165,[1]基本データ!$A$21:$AC$129,8,FALSE)&amp;""</f>
        <v>東京都</v>
      </c>
      <c r="K164" s="238" t="str">
        <f>VLOOKUP(A165,[1]基本データ!$A$21:$AC$129,10,FALSE)&amp;""</f>
        <v>東京都港区</v>
      </c>
      <c r="L164" s="228" t="str">
        <f>VLOOKUP(A165,[1]基本データ!$A$21:$AC$129,11,FALSE)&amp;""</f>
        <v>男</v>
      </c>
      <c r="M164" s="218">
        <f>IF(VLOOKUP(A165,[1]基本データ!$A$21:$R$129,12,FALSE)="","",VLOOKUP(A165,[1]基本データ!$A$21:$R$129,12,FALSE))</f>
        <v>33148</v>
      </c>
      <c r="N164" s="220" t="str">
        <f>IF(M164="","",DATEDIF(M164,[1]基本データ!$D$5+1,"Y")&amp;"歳")</f>
        <v>34歳</v>
      </c>
      <c r="O164" s="222" t="str">
        <f>VLOOKUP(A165,[1]基本データ!$A$21:$AC$129,14,FALSE)&amp;""</f>
        <v>国会議員７３</v>
      </c>
      <c r="P164" s="224" t="str">
        <f>VLOOKUP(A165,[1]基本データ!$A$21:$AC$129,15,FALSE)&amp;""</f>
        <v>https://www.soumu.go.jp/73</v>
      </c>
      <c r="Q164" s="225"/>
      <c r="R164" s="228" t="str">
        <f>VLOOKUP(A165,[1]基本データ!$A$21:$AC$129,16,FALSE)&amp;""</f>
        <v>所属</v>
      </c>
      <c r="S164" s="230" t="str">
        <f>VLOOKUP(A165,[1]基本データ!$A$21:$AC$129,18,FALSE)&amp;""</f>
        <v>新</v>
      </c>
    </row>
    <row r="165" spans="1:19" ht="12" hidden="1" customHeight="1" x14ac:dyDescent="0.3">
      <c r="A165" s="1">
        <v>73</v>
      </c>
      <c r="B165" s="195"/>
      <c r="C165" s="203" t="str">
        <f>IF(VLOOKUP(A165,[1]基本データ!$A$21:$AC$129,20,FALSE)="○",VLOOKUP(A165,[1]基本データ!$A$21:$AC$129,5,FALSE),VLOOKUP(A165,[1]基本データ!$A$21:$AC$129,3,FALSE))&amp;""</f>
        <v>a73</v>
      </c>
      <c r="D165" s="204"/>
      <c r="E165" s="207" t="s">
        <v>29</v>
      </c>
      <c r="F165" s="204" t="str">
        <f>IF(VLOOKUP(A165,[1]基本データ!$A$21:$AC$129,20,FALSE)="○",VLOOKUP(A165,[1]基本データ!$A$21:$AC$129,3,FALSE),"")&amp;""</f>
        <v>A73</v>
      </c>
      <c r="G165" s="204"/>
      <c r="H165" s="204"/>
      <c r="I165" s="209" t="s">
        <v>24</v>
      </c>
      <c r="J165" s="199"/>
      <c r="K165" s="201"/>
      <c r="L165" s="191"/>
      <c r="M165" s="181"/>
      <c r="N165" s="183"/>
      <c r="O165" s="185"/>
      <c r="P165" s="187"/>
      <c r="Q165" s="188"/>
      <c r="R165" s="191"/>
      <c r="S165" s="193"/>
    </row>
    <row r="166" spans="1:19" ht="12" hidden="1" customHeight="1" x14ac:dyDescent="0.3">
      <c r="B166" s="195"/>
      <c r="C166" s="203"/>
      <c r="D166" s="204"/>
      <c r="E166" s="207"/>
      <c r="F166" s="204"/>
      <c r="G166" s="204"/>
      <c r="H166" s="204"/>
      <c r="I166" s="209"/>
      <c r="J166" s="199"/>
      <c r="K166" s="201"/>
      <c r="L166" s="191"/>
      <c r="M166" s="181"/>
      <c r="N166" s="183"/>
      <c r="O166" s="185"/>
      <c r="P166" s="187"/>
      <c r="Q166" s="188"/>
      <c r="R166" s="191"/>
      <c r="S166" s="193"/>
    </row>
    <row r="167" spans="1:19" ht="12" hidden="1" customHeight="1" thickBot="1" x14ac:dyDescent="0.35">
      <c r="B167" s="233"/>
      <c r="C167" s="240"/>
      <c r="D167" s="241"/>
      <c r="E167" s="242"/>
      <c r="F167" s="241"/>
      <c r="G167" s="241"/>
      <c r="H167" s="241"/>
      <c r="I167" s="243"/>
      <c r="J167" s="237"/>
      <c r="K167" s="239"/>
      <c r="L167" s="229"/>
      <c r="M167" s="219"/>
      <c r="N167" s="221"/>
      <c r="O167" s="223"/>
      <c r="P167" s="226"/>
      <c r="Q167" s="227"/>
      <c r="R167" s="229"/>
      <c r="S167" s="231"/>
    </row>
    <row r="168" spans="1:19" ht="13.5" hidden="1" customHeight="1" thickBot="1" x14ac:dyDescent="0.35">
      <c r="B168" s="212"/>
      <c r="C168" s="212"/>
      <c r="D168" s="213"/>
      <c r="E168" s="213"/>
      <c r="F168" s="213"/>
      <c r="G168" s="213"/>
      <c r="H168" s="213"/>
      <c r="I168" s="213"/>
      <c r="J168" s="213"/>
      <c r="K168" s="213"/>
      <c r="L168" s="213"/>
      <c r="M168" s="213"/>
      <c r="N168" s="213"/>
      <c r="O168" s="213"/>
      <c r="P168" s="213"/>
      <c r="Q168" s="213"/>
      <c r="R168" s="213"/>
      <c r="S168" s="213"/>
    </row>
    <row r="169" spans="1:19" ht="24" hidden="1" customHeight="1" x14ac:dyDescent="0.3">
      <c r="B169" s="214" t="s">
        <v>27</v>
      </c>
      <c r="C169" s="215" t="s">
        <v>28</v>
      </c>
      <c r="D169" s="216"/>
      <c r="E169" s="216"/>
      <c r="F169" s="216"/>
      <c r="G169" s="216"/>
      <c r="H169" s="216"/>
      <c r="I169" s="217"/>
      <c r="J169" s="114" t="s">
        <v>15</v>
      </c>
      <c r="K169" s="114" t="s">
        <v>16</v>
      </c>
      <c r="L169" s="150" t="s">
        <v>25</v>
      </c>
      <c r="M169" s="152" t="s">
        <v>18</v>
      </c>
      <c r="N169" s="150" t="s">
        <v>19</v>
      </c>
      <c r="O169" s="118" t="s">
        <v>20</v>
      </c>
      <c r="P169" s="120" t="s">
        <v>21</v>
      </c>
      <c r="Q169" s="121"/>
      <c r="R169" s="123" t="s">
        <v>22</v>
      </c>
      <c r="S169" s="77" t="s">
        <v>23</v>
      </c>
    </row>
    <row r="170" spans="1:19" ht="24" hidden="1" customHeight="1" x14ac:dyDescent="0.3">
      <c r="B170" s="166"/>
      <c r="C170" s="170"/>
      <c r="D170" s="171"/>
      <c r="E170" s="171"/>
      <c r="F170" s="171"/>
      <c r="G170" s="171"/>
      <c r="H170" s="171"/>
      <c r="I170" s="172"/>
      <c r="J170" s="115"/>
      <c r="K170" s="115"/>
      <c r="L170" s="151"/>
      <c r="M170" s="153"/>
      <c r="N170" s="151"/>
      <c r="O170" s="119"/>
      <c r="P170" s="117"/>
      <c r="Q170" s="122"/>
      <c r="R170" s="124"/>
      <c r="S170" s="78"/>
    </row>
    <row r="171" spans="1:19" ht="12" hidden="1" customHeight="1" x14ac:dyDescent="0.3">
      <c r="B171" s="232" t="str">
        <f>VLOOKUP(A172,[1]基本データ!$A$21:$AC$129,2,FALSE)&amp;""</f>
        <v>24</v>
      </c>
      <c r="C171" s="234" t="str">
        <f>IF(VLOOKUP(A172,[1]基本データ!$A$21:$AC$129,20,FALSE)="○",VLOOKUP(A172,[1]基本データ!$A$21:$AC$129,6,FALSE),VLOOKUP(A172,[1]基本データ!$A$21:$AC$129,4,FALSE))&amp;""</f>
        <v>b74</v>
      </c>
      <c r="D171" s="235"/>
      <c r="E171" s="4"/>
      <c r="F171" s="235" t="str">
        <f>IF(VLOOKUP(A172,[1]基本データ!$A$21:$AC$129,20,FALSE)="○",VLOOKUP(A172,[1]基本データ!$A$21:$AC$129,4,FALSE),"")&amp;""</f>
        <v>B74</v>
      </c>
      <c r="G171" s="235"/>
      <c r="H171" s="235"/>
      <c r="I171" s="5"/>
      <c r="J171" s="236" t="str">
        <f>VLOOKUP(A172,[1]基本データ!$A$21:$AC$129,8,FALSE)&amp;""</f>
        <v>東京都</v>
      </c>
      <c r="K171" s="238" t="str">
        <f>VLOOKUP(A172,[1]基本データ!$A$21:$AC$129,10,FALSE)&amp;""</f>
        <v>東京都港区</v>
      </c>
      <c r="L171" s="228" t="str">
        <f>VLOOKUP(A172,[1]基本データ!$A$21:$AC$129,11,FALSE)&amp;""</f>
        <v>男</v>
      </c>
      <c r="M171" s="218">
        <f>IF(VLOOKUP(A172,[1]基本データ!$A$21:$R$129,12,FALSE)="","",VLOOKUP(A172,[1]基本データ!$A$21:$R$129,12,FALSE))</f>
        <v>33149</v>
      </c>
      <c r="N171" s="220" t="str">
        <f>IF(M171="","",DATEDIF(M171,[1]基本データ!$D$5+1,"Y")&amp;"歳")</f>
        <v>34歳</v>
      </c>
      <c r="O171" s="222" t="str">
        <f>VLOOKUP(A172,[1]基本データ!$A$21:$AC$129,14,FALSE)&amp;""</f>
        <v>国会議員７４</v>
      </c>
      <c r="P171" s="224" t="str">
        <f>VLOOKUP(A172,[1]基本データ!$A$21:$AC$129,15,FALSE)&amp;""</f>
        <v>https://www.soumu.go.jp/74</v>
      </c>
      <c r="Q171" s="225"/>
      <c r="R171" s="228" t="str">
        <f>VLOOKUP(A172,[1]基本データ!$A$21:$AC$129,16,FALSE)&amp;""</f>
        <v>所属</v>
      </c>
      <c r="S171" s="230" t="str">
        <f>VLOOKUP(A172,[1]基本データ!$A$21:$AC$129,18,FALSE)&amp;""</f>
        <v>新</v>
      </c>
    </row>
    <row r="172" spans="1:19" ht="12" hidden="1" customHeight="1" x14ac:dyDescent="0.3">
      <c r="A172" s="1">
        <v>74</v>
      </c>
      <c r="B172" s="195"/>
      <c r="C172" s="203" t="str">
        <f>IF(VLOOKUP(A172,[1]基本データ!$A$21:$AC$129,20,FALSE)="○",VLOOKUP(A172,[1]基本データ!$A$21:$AC$129,5,FALSE),VLOOKUP(A172,[1]基本データ!$A$21:$AC$129,3,FALSE))&amp;""</f>
        <v>a74</v>
      </c>
      <c r="D172" s="204"/>
      <c r="E172" s="207" t="s">
        <v>29</v>
      </c>
      <c r="F172" s="204" t="str">
        <f>IF(VLOOKUP(A172,[1]基本データ!$A$21:$AC$129,20,FALSE)="○",VLOOKUP(A172,[1]基本データ!$A$21:$AC$129,3,FALSE),"")&amp;""</f>
        <v>A74</v>
      </c>
      <c r="G172" s="204"/>
      <c r="H172" s="204"/>
      <c r="I172" s="209" t="s">
        <v>24</v>
      </c>
      <c r="J172" s="199"/>
      <c r="K172" s="201"/>
      <c r="L172" s="191"/>
      <c r="M172" s="181"/>
      <c r="N172" s="183"/>
      <c r="O172" s="185"/>
      <c r="P172" s="187"/>
      <c r="Q172" s="188"/>
      <c r="R172" s="191"/>
      <c r="S172" s="193"/>
    </row>
    <row r="173" spans="1:19" ht="12" hidden="1" customHeight="1" x14ac:dyDescent="0.3">
      <c r="B173" s="195"/>
      <c r="C173" s="203"/>
      <c r="D173" s="204"/>
      <c r="E173" s="207"/>
      <c r="F173" s="204"/>
      <c r="G173" s="204"/>
      <c r="H173" s="204"/>
      <c r="I173" s="209"/>
      <c r="J173" s="199"/>
      <c r="K173" s="201"/>
      <c r="L173" s="191"/>
      <c r="M173" s="181"/>
      <c r="N173" s="183"/>
      <c r="O173" s="185"/>
      <c r="P173" s="187"/>
      <c r="Q173" s="188"/>
      <c r="R173" s="191"/>
      <c r="S173" s="193"/>
    </row>
    <row r="174" spans="1:19" ht="12" hidden="1" customHeight="1" x14ac:dyDescent="0.3">
      <c r="B174" s="196"/>
      <c r="C174" s="205"/>
      <c r="D174" s="206"/>
      <c r="E174" s="208"/>
      <c r="F174" s="206"/>
      <c r="G174" s="206"/>
      <c r="H174" s="206"/>
      <c r="I174" s="210"/>
      <c r="J174" s="200"/>
      <c r="K174" s="202"/>
      <c r="L174" s="192"/>
      <c r="M174" s="182"/>
      <c r="N174" s="184"/>
      <c r="O174" s="186"/>
      <c r="P174" s="189"/>
      <c r="Q174" s="190"/>
      <c r="R174" s="192"/>
      <c r="S174" s="194"/>
    </row>
    <row r="175" spans="1:19" ht="12" hidden="1" customHeight="1" x14ac:dyDescent="0.3">
      <c r="B175" s="232" t="str">
        <f>VLOOKUP(A176,[1]基本データ!$A$21:$AC$129,2,FALSE)&amp;""</f>
        <v>25</v>
      </c>
      <c r="C175" s="234" t="str">
        <f>IF(VLOOKUP(A176,[1]基本データ!$A$21:$AC$129,20,FALSE)="○",VLOOKUP(A176,[1]基本データ!$A$21:$AC$129,6,FALSE),VLOOKUP(A176,[1]基本データ!$A$21:$AC$129,4,FALSE))&amp;""</f>
        <v>b75</v>
      </c>
      <c r="D175" s="235"/>
      <c r="E175" s="4"/>
      <c r="F175" s="235" t="str">
        <f>IF(VLOOKUP(A176,[1]基本データ!$A$21:$AC$129,20,FALSE)="○",VLOOKUP(A176,[1]基本データ!$A$21:$AC$129,4,FALSE),"")&amp;""</f>
        <v>B75</v>
      </c>
      <c r="G175" s="235"/>
      <c r="H175" s="235"/>
      <c r="I175" s="5"/>
      <c r="J175" s="236" t="str">
        <f>VLOOKUP(A176,[1]基本データ!$A$21:$AC$129,8,FALSE)&amp;""</f>
        <v>東京都</v>
      </c>
      <c r="K175" s="238" t="str">
        <f>VLOOKUP(A176,[1]基本データ!$A$21:$AC$129,10,FALSE)&amp;""</f>
        <v>東京都港区</v>
      </c>
      <c r="L175" s="228" t="str">
        <f>VLOOKUP(A176,[1]基本データ!$A$21:$AC$129,11,FALSE)&amp;""</f>
        <v>男</v>
      </c>
      <c r="M175" s="218">
        <f>IF(VLOOKUP(A176,[1]基本データ!$A$21:$R$129,12,FALSE)="","",VLOOKUP(A176,[1]基本データ!$A$21:$R$129,12,FALSE))</f>
        <v>33150</v>
      </c>
      <c r="N175" s="220" t="str">
        <f>IF(M175="","",DATEDIF(M175,[1]基本データ!$D$5+1,"Y")&amp;"歳")</f>
        <v>34歳</v>
      </c>
      <c r="O175" s="222" t="str">
        <f>VLOOKUP(A176,[1]基本データ!$A$21:$AC$129,14,FALSE)&amp;""</f>
        <v>国会議員７５</v>
      </c>
      <c r="P175" s="224" t="str">
        <f>VLOOKUP(A176,[1]基本データ!$A$21:$AC$129,15,FALSE)&amp;""</f>
        <v>https://www.soumu.go.jp/75</v>
      </c>
      <c r="Q175" s="225"/>
      <c r="R175" s="228" t="str">
        <f>VLOOKUP(A176,[1]基本データ!$A$21:$AC$129,16,FALSE)&amp;""</f>
        <v>所属</v>
      </c>
      <c r="S175" s="230" t="str">
        <f>VLOOKUP(A176,[1]基本データ!$A$21:$AC$129,18,FALSE)&amp;""</f>
        <v>新</v>
      </c>
    </row>
    <row r="176" spans="1:19" ht="12" hidden="1" customHeight="1" x14ac:dyDescent="0.3">
      <c r="A176" s="1">
        <v>75</v>
      </c>
      <c r="B176" s="195"/>
      <c r="C176" s="203" t="str">
        <f>IF(VLOOKUP(A176,[1]基本データ!$A$21:$AC$129,20,FALSE)="○",VLOOKUP(A176,[1]基本データ!$A$21:$AC$129,5,FALSE),VLOOKUP(A176,[1]基本データ!$A$21:$AC$129,3,FALSE))&amp;""</f>
        <v>a75</v>
      </c>
      <c r="D176" s="204"/>
      <c r="E176" s="207" t="s">
        <v>29</v>
      </c>
      <c r="F176" s="204" t="str">
        <f>IF(VLOOKUP(A176,[1]基本データ!$A$21:$AC$129,20,FALSE)="○",VLOOKUP(A176,[1]基本データ!$A$21:$AC$129,3,FALSE),"")&amp;""</f>
        <v>A75</v>
      </c>
      <c r="G176" s="204"/>
      <c r="H176" s="204"/>
      <c r="I176" s="209" t="s">
        <v>24</v>
      </c>
      <c r="J176" s="199"/>
      <c r="K176" s="201"/>
      <c r="L176" s="191"/>
      <c r="M176" s="181"/>
      <c r="N176" s="183"/>
      <c r="O176" s="185"/>
      <c r="P176" s="187"/>
      <c r="Q176" s="188"/>
      <c r="R176" s="191"/>
      <c r="S176" s="193"/>
    </row>
    <row r="177" spans="1:19" ht="12" hidden="1" customHeight="1" x14ac:dyDescent="0.3">
      <c r="B177" s="195"/>
      <c r="C177" s="203"/>
      <c r="D177" s="204"/>
      <c r="E177" s="207"/>
      <c r="F177" s="204"/>
      <c r="G177" s="204"/>
      <c r="H177" s="204"/>
      <c r="I177" s="209"/>
      <c r="J177" s="199"/>
      <c r="K177" s="201"/>
      <c r="L177" s="191"/>
      <c r="M177" s="181"/>
      <c r="N177" s="183"/>
      <c r="O177" s="185"/>
      <c r="P177" s="187"/>
      <c r="Q177" s="188"/>
      <c r="R177" s="191"/>
      <c r="S177" s="193"/>
    </row>
    <row r="178" spans="1:19" ht="12" hidden="1" customHeight="1" x14ac:dyDescent="0.3">
      <c r="B178" s="196"/>
      <c r="C178" s="205"/>
      <c r="D178" s="206"/>
      <c r="E178" s="208"/>
      <c r="F178" s="206"/>
      <c r="G178" s="206"/>
      <c r="H178" s="206"/>
      <c r="I178" s="210"/>
      <c r="J178" s="200"/>
      <c r="K178" s="202"/>
      <c r="L178" s="192"/>
      <c r="M178" s="182"/>
      <c r="N178" s="184"/>
      <c r="O178" s="186"/>
      <c r="P178" s="189"/>
      <c r="Q178" s="190"/>
      <c r="R178" s="192"/>
      <c r="S178" s="194"/>
    </row>
    <row r="179" spans="1:19" ht="12" hidden="1" customHeight="1" x14ac:dyDescent="0.3">
      <c r="B179" s="232" t="str">
        <f>VLOOKUP(A180,[1]基本データ!$A$21:$AC$129,2,FALSE)&amp;""</f>
        <v>26</v>
      </c>
      <c r="C179" s="234" t="str">
        <f>IF(VLOOKUP(A180,[1]基本データ!$A$21:$AC$129,20,FALSE)="○",VLOOKUP(A180,[1]基本データ!$A$21:$AC$129,6,FALSE),VLOOKUP(A180,[1]基本データ!$A$21:$AC$129,4,FALSE))&amp;""</f>
        <v>b76</v>
      </c>
      <c r="D179" s="235"/>
      <c r="E179" s="4"/>
      <c r="F179" s="235" t="str">
        <f>IF(VLOOKUP(A180,[1]基本データ!$A$21:$AC$129,20,FALSE)="○",VLOOKUP(A180,[1]基本データ!$A$21:$AC$129,4,FALSE),"")&amp;""</f>
        <v>B76</v>
      </c>
      <c r="G179" s="235"/>
      <c r="H179" s="235"/>
      <c r="I179" s="5"/>
      <c r="J179" s="236" t="str">
        <f>VLOOKUP(A180,[1]基本データ!$A$21:$AC$129,8,FALSE)&amp;""</f>
        <v>東京都</v>
      </c>
      <c r="K179" s="238" t="str">
        <f>VLOOKUP(A180,[1]基本データ!$A$21:$AC$129,10,FALSE)&amp;""</f>
        <v>東京都港区</v>
      </c>
      <c r="L179" s="228" t="str">
        <f>VLOOKUP(A180,[1]基本データ!$A$21:$AC$129,11,FALSE)&amp;""</f>
        <v>男</v>
      </c>
      <c r="M179" s="218">
        <f>IF(VLOOKUP(A180,[1]基本データ!$A$21:$R$129,12,FALSE)="","",VLOOKUP(A180,[1]基本データ!$A$21:$R$129,12,FALSE))</f>
        <v>33151</v>
      </c>
      <c r="N179" s="220" t="str">
        <f>IF(M179="","",DATEDIF(M179,[1]基本データ!$D$5+1,"Y")&amp;"歳")</f>
        <v>34歳</v>
      </c>
      <c r="O179" s="222" t="str">
        <f>VLOOKUP(A180,[1]基本データ!$A$21:$AC$129,14,FALSE)&amp;""</f>
        <v>国会議員７６</v>
      </c>
      <c r="P179" s="224" t="str">
        <f>VLOOKUP(A180,[1]基本データ!$A$21:$AC$129,15,FALSE)&amp;""</f>
        <v>https://www.soumu.go.jp/76</v>
      </c>
      <c r="Q179" s="225"/>
      <c r="R179" s="228" t="str">
        <f>VLOOKUP(A180,[1]基本データ!$A$21:$AC$129,16,FALSE)&amp;""</f>
        <v>所属</v>
      </c>
      <c r="S179" s="230" t="str">
        <f>VLOOKUP(A180,[1]基本データ!$A$21:$AC$129,18,FALSE)&amp;""</f>
        <v>新</v>
      </c>
    </row>
    <row r="180" spans="1:19" ht="12" hidden="1" customHeight="1" x14ac:dyDescent="0.3">
      <c r="A180" s="1">
        <v>76</v>
      </c>
      <c r="B180" s="195"/>
      <c r="C180" s="203" t="str">
        <f>IF(VLOOKUP(A180,[1]基本データ!$A$21:$AC$129,20,FALSE)="○",VLOOKUP(A180,[1]基本データ!$A$21:$AC$129,5,FALSE),VLOOKUP(A180,[1]基本データ!$A$21:$AC$129,3,FALSE))&amp;""</f>
        <v>a76</v>
      </c>
      <c r="D180" s="204"/>
      <c r="E180" s="207" t="s">
        <v>29</v>
      </c>
      <c r="F180" s="204" t="str">
        <f>IF(VLOOKUP(A180,[1]基本データ!$A$21:$AC$129,20,FALSE)="○",VLOOKUP(A180,[1]基本データ!$A$21:$AC$129,3,FALSE),"")&amp;""</f>
        <v>A76</v>
      </c>
      <c r="G180" s="204"/>
      <c r="H180" s="204"/>
      <c r="I180" s="209" t="s">
        <v>24</v>
      </c>
      <c r="J180" s="199"/>
      <c r="K180" s="201"/>
      <c r="L180" s="191"/>
      <c r="M180" s="181"/>
      <c r="N180" s="183"/>
      <c r="O180" s="185"/>
      <c r="P180" s="187"/>
      <c r="Q180" s="188"/>
      <c r="R180" s="191"/>
      <c r="S180" s="193"/>
    </row>
    <row r="181" spans="1:19" ht="12" hidden="1" customHeight="1" x14ac:dyDescent="0.3">
      <c r="B181" s="195"/>
      <c r="C181" s="203"/>
      <c r="D181" s="204"/>
      <c r="E181" s="207"/>
      <c r="F181" s="204"/>
      <c r="G181" s="204"/>
      <c r="H181" s="204"/>
      <c r="I181" s="209"/>
      <c r="J181" s="199"/>
      <c r="K181" s="201"/>
      <c r="L181" s="191"/>
      <c r="M181" s="181"/>
      <c r="N181" s="183"/>
      <c r="O181" s="185"/>
      <c r="P181" s="187"/>
      <c r="Q181" s="188"/>
      <c r="R181" s="191"/>
      <c r="S181" s="193"/>
    </row>
    <row r="182" spans="1:19" ht="12" hidden="1" customHeight="1" x14ac:dyDescent="0.3">
      <c r="B182" s="196"/>
      <c r="C182" s="205"/>
      <c r="D182" s="206"/>
      <c r="E182" s="208"/>
      <c r="F182" s="206"/>
      <c r="G182" s="206"/>
      <c r="H182" s="206"/>
      <c r="I182" s="210"/>
      <c r="J182" s="200"/>
      <c r="K182" s="202"/>
      <c r="L182" s="192"/>
      <c r="M182" s="182"/>
      <c r="N182" s="184"/>
      <c r="O182" s="186"/>
      <c r="P182" s="189"/>
      <c r="Q182" s="190"/>
      <c r="R182" s="192"/>
      <c r="S182" s="194"/>
    </row>
    <row r="183" spans="1:19" ht="12" hidden="1" customHeight="1" x14ac:dyDescent="0.3">
      <c r="B183" s="232" t="str">
        <f>VLOOKUP(A184,[1]基本データ!$A$21:$AC$129,2,FALSE)&amp;""</f>
        <v>27</v>
      </c>
      <c r="C183" s="234" t="str">
        <f>IF(VLOOKUP(A184,[1]基本データ!$A$21:$AC$129,20,FALSE)="○",VLOOKUP(A184,[1]基本データ!$A$21:$AC$129,6,FALSE),VLOOKUP(A184,[1]基本データ!$A$21:$AC$129,4,FALSE))&amp;""</f>
        <v>b77</v>
      </c>
      <c r="D183" s="235"/>
      <c r="E183" s="4"/>
      <c r="F183" s="235" t="str">
        <f>IF(VLOOKUP(A184,[1]基本データ!$A$21:$AC$129,20,FALSE)="○",VLOOKUP(A184,[1]基本データ!$A$21:$AC$129,4,FALSE),"")&amp;""</f>
        <v>B77</v>
      </c>
      <c r="G183" s="235"/>
      <c r="H183" s="235"/>
      <c r="I183" s="5"/>
      <c r="J183" s="236" t="str">
        <f>VLOOKUP(A184,[1]基本データ!$A$21:$AC$129,8,FALSE)&amp;""</f>
        <v>東京都</v>
      </c>
      <c r="K183" s="238" t="str">
        <f>VLOOKUP(A184,[1]基本データ!$A$21:$AC$129,10,FALSE)&amp;""</f>
        <v>東京都港区</v>
      </c>
      <c r="L183" s="228" t="str">
        <f>VLOOKUP(A184,[1]基本データ!$A$21:$AC$129,11,FALSE)&amp;""</f>
        <v>男</v>
      </c>
      <c r="M183" s="218">
        <f>IF(VLOOKUP(A184,[1]基本データ!$A$21:$R$129,12,FALSE)="","",VLOOKUP(A184,[1]基本データ!$A$21:$R$129,12,FALSE))</f>
        <v>33152</v>
      </c>
      <c r="N183" s="220" t="str">
        <f>IF(M183="","",DATEDIF(M183,[1]基本データ!$D$5+1,"Y")&amp;"歳")</f>
        <v>34歳</v>
      </c>
      <c r="O183" s="222" t="str">
        <f>VLOOKUP(A184,[1]基本データ!$A$21:$AC$129,14,FALSE)&amp;""</f>
        <v>国会議員７７</v>
      </c>
      <c r="P183" s="224" t="str">
        <f>VLOOKUP(A184,[1]基本データ!$A$21:$AC$129,15,FALSE)&amp;""</f>
        <v>https://www.soumu.go.jp/77</v>
      </c>
      <c r="Q183" s="225"/>
      <c r="R183" s="228" t="str">
        <f>VLOOKUP(A184,[1]基本データ!$A$21:$AC$129,16,FALSE)&amp;""</f>
        <v>所属</v>
      </c>
      <c r="S183" s="230" t="str">
        <f>VLOOKUP(A184,[1]基本データ!$A$21:$AC$129,18,FALSE)&amp;""</f>
        <v>新</v>
      </c>
    </row>
    <row r="184" spans="1:19" ht="12" hidden="1" customHeight="1" x14ac:dyDescent="0.3">
      <c r="A184" s="1">
        <v>77</v>
      </c>
      <c r="B184" s="195"/>
      <c r="C184" s="203" t="str">
        <f>IF(VLOOKUP(A184,[1]基本データ!$A$21:$AC$129,20,FALSE)="○",VLOOKUP(A184,[1]基本データ!$A$21:$AC$129,5,FALSE),VLOOKUP(A184,[1]基本データ!$A$21:$AC$129,3,FALSE))&amp;""</f>
        <v>a77</v>
      </c>
      <c r="D184" s="204"/>
      <c r="E184" s="207" t="s">
        <v>29</v>
      </c>
      <c r="F184" s="204" t="str">
        <f>IF(VLOOKUP(A184,[1]基本データ!$A$21:$AC$129,20,FALSE)="○",VLOOKUP(A184,[1]基本データ!$A$21:$AC$129,3,FALSE),"")&amp;""</f>
        <v>A77</v>
      </c>
      <c r="G184" s="204"/>
      <c r="H184" s="204"/>
      <c r="I184" s="209" t="s">
        <v>24</v>
      </c>
      <c r="J184" s="199"/>
      <c r="K184" s="201"/>
      <c r="L184" s="191"/>
      <c r="M184" s="181"/>
      <c r="N184" s="183"/>
      <c r="O184" s="185"/>
      <c r="P184" s="187"/>
      <c r="Q184" s="188"/>
      <c r="R184" s="191"/>
      <c r="S184" s="193"/>
    </row>
    <row r="185" spans="1:19" ht="12" hidden="1" customHeight="1" x14ac:dyDescent="0.3">
      <c r="B185" s="195"/>
      <c r="C185" s="203"/>
      <c r="D185" s="204"/>
      <c r="E185" s="207"/>
      <c r="F185" s="204"/>
      <c r="G185" s="204"/>
      <c r="H185" s="204"/>
      <c r="I185" s="209"/>
      <c r="J185" s="199"/>
      <c r="K185" s="201"/>
      <c r="L185" s="191"/>
      <c r="M185" s="181"/>
      <c r="N185" s="183"/>
      <c r="O185" s="185"/>
      <c r="P185" s="187"/>
      <c r="Q185" s="188"/>
      <c r="R185" s="191"/>
      <c r="S185" s="193"/>
    </row>
    <row r="186" spans="1:19" ht="12" hidden="1" customHeight="1" x14ac:dyDescent="0.3">
      <c r="B186" s="196"/>
      <c r="C186" s="205"/>
      <c r="D186" s="206"/>
      <c r="E186" s="208"/>
      <c r="F186" s="206"/>
      <c r="G186" s="206"/>
      <c r="H186" s="206"/>
      <c r="I186" s="210"/>
      <c r="J186" s="200"/>
      <c r="K186" s="202"/>
      <c r="L186" s="192"/>
      <c r="M186" s="182"/>
      <c r="N186" s="184"/>
      <c r="O186" s="186"/>
      <c r="P186" s="189"/>
      <c r="Q186" s="190"/>
      <c r="R186" s="192"/>
      <c r="S186" s="194"/>
    </row>
    <row r="187" spans="1:19" ht="12" hidden="1" customHeight="1" x14ac:dyDescent="0.3">
      <c r="B187" s="232" t="str">
        <f>VLOOKUP(A188,[1]基本データ!$A$21:$AC$129,2,FALSE)&amp;""</f>
        <v>28</v>
      </c>
      <c r="C187" s="234" t="str">
        <f>IF(VLOOKUP(A188,[1]基本データ!$A$21:$AC$129,20,FALSE)="○",VLOOKUP(A188,[1]基本データ!$A$21:$AC$129,6,FALSE),VLOOKUP(A188,[1]基本データ!$A$21:$AC$129,4,FALSE))&amp;""</f>
        <v>b78</v>
      </c>
      <c r="D187" s="235"/>
      <c r="E187" s="4"/>
      <c r="F187" s="235" t="str">
        <f>IF(VLOOKUP(A188,[1]基本データ!$A$21:$AC$129,20,FALSE)="○",VLOOKUP(A188,[1]基本データ!$A$21:$AC$129,4,FALSE),"")&amp;""</f>
        <v>B78</v>
      </c>
      <c r="G187" s="235"/>
      <c r="H187" s="235"/>
      <c r="I187" s="5"/>
      <c r="J187" s="236" t="str">
        <f>VLOOKUP(A188,[1]基本データ!$A$21:$AC$129,8,FALSE)&amp;""</f>
        <v>東京都</v>
      </c>
      <c r="K187" s="238" t="str">
        <f>VLOOKUP(A188,[1]基本データ!$A$21:$AC$129,10,FALSE)&amp;""</f>
        <v>東京都港区</v>
      </c>
      <c r="L187" s="228" t="str">
        <f>VLOOKUP(A188,[1]基本データ!$A$21:$AC$129,11,FALSE)&amp;""</f>
        <v>男</v>
      </c>
      <c r="M187" s="218">
        <f>IF(VLOOKUP(A188,[1]基本データ!$A$21:$R$129,12,FALSE)="","",VLOOKUP(A188,[1]基本データ!$A$21:$R$129,12,FALSE))</f>
        <v>33153</v>
      </c>
      <c r="N187" s="220" t="str">
        <f>IF(M187="","",DATEDIF(M187,[1]基本データ!$D$5+1,"Y")&amp;"歳")</f>
        <v>34歳</v>
      </c>
      <c r="O187" s="222" t="str">
        <f>VLOOKUP(A188,[1]基本データ!$A$21:$AC$129,14,FALSE)&amp;""</f>
        <v>国会議員７８</v>
      </c>
      <c r="P187" s="224" t="str">
        <f>VLOOKUP(A188,[1]基本データ!$A$21:$AC$129,15,FALSE)&amp;""</f>
        <v>https://www.soumu.go.jp/78</v>
      </c>
      <c r="Q187" s="225"/>
      <c r="R187" s="228" t="str">
        <f>VLOOKUP(A188,[1]基本データ!$A$21:$AC$129,16,FALSE)&amp;""</f>
        <v>所属</v>
      </c>
      <c r="S187" s="230" t="str">
        <f>VLOOKUP(A188,[1]基本データ!$A$21:$AC$129,18,FALSE)&amp;""</f>
        <v>新</v>
      </c>
    </row>
    <row r="188" spans="1:19" ht="12" hidden="1" customHeight="1" x14ac:dyDescent="0.3">
      <c r="A188" s="1">
        <v>78</v>
      </c>
      <c r="B188" s="195"/>
      <c r="C188" s="203" t="str">
        <f>IF(VLOOKUP(A188,[1]基本データ!$A$21:$AC$129,20,FALSE)="○",VLOOKUP(A188,[1]基本データ!$A$21:$AC$129,5,FALSE),VLOOKUP(A188,[1]基本データ!$A$21:$AC$129,3,FALSE))&amp;""</f>
        <v>a78</v>
      </c>
      <c r="D188" s="204"/>
      <c r="E188" s="207" t="s">
        <v>29</v>
      </c>
      <c r="F188" s="204" t="str">
        <f>IF(VLOOKUP(A188,[1]基本データ!$A$21:$AC$129,20,FALSE)="○",VLOOKUP(A188,[1]基本データ!$A$21:$AC$129,3,FALSE),"")&amp;""</f>
        <v>A78</v>
      </c>
      <c r="G188" s="204"/>
      <c r="H188" s="204"/>
      <c r="I188" s="209" t="s">
        <v>24</v>
      </c>
      <c r="J188" s="199"/>
      <c r="K188" s="201"/>
      <c r="L188" s="191"/>
      <c r="M188" s="181"/>
      <c r="N188" s="183"/>
      <c r="O188" s="185"/>
      <c r="P188" s="187"/>
      <c r="Q188" s="188"/>
      <c r="R188" s="191"/>
      <c r="S188" s="193"/>
    </row>
    <row r="189" spans="1:19" ht="12" hidden="1" customHeight="1" x14ac:dyDescent="0.3">
      <c r="B189" s="195"/>
      <c r="C189" s="203"/>
      <c r="D189" s="204"/>
      <c r="E189" s="207"/>
      <c r="F189" s="204"/>
      <c r="G189" s="204"/>
      <c r="H189" s="204"/>
      <c r="I189" s="209"/>
      <c r="J189" s="199"/>
      <c r="K189" s="201"/>
      <c r="L189" s="191"/>
      <c r="M189" s="181"/>
      <c r="N189" s="183"/>
      <c r="O189" s="185"/>
      <c r="P189" s="187"/>
      <c r="Q189" s="188"/>
      <c r="R189" s="191"/>
      <c r="S189" s="193"/>
    </row>
    <row r="190" spans="1:19" ht="12" hidden="1" customHeight="1" x14ac:dyDescent="0.3">
      <c r="B190" s="196"/>
      <c r="C190" s="205"/>
      <c r="D190" s="206"/>
      <c r="E190" s="208"/>
      <c r="F190" s="206"/>
      <c r="G190" s="206"/>
      <c r="H190" s="206"/>
      <c r="I190" s="210"/>
      <c r="J190" s="200"/>
      <c r="K190" s="202"/>
      <c r="L190" s="192"/>
      <c r="M190" s="182"/>
      <c r="N190" s="184"/>
      <c r="O190" s="186"/>
      <c r="P190" s="189"/>
      <c r="Q190" s="190"/>
      <c r="R190" s="192"/>
      <c r="S190" s="194"/>
    </row>
    <row r="191" spans="1:19" ht="12" hidden="1" customHeight="1" x14ac:dyDescent="0.3">
      <c r="B191" s="232" t="str">
        <f>VLOOKUP(A192,[1]基本データ!$A$21:$AC$129,2,FALSE)&amp;""</f>
        <v>29</v>
      </c>
      <c r="C191" s="234" t="str">
        <f>IF(VLOOKUP(A192,[1]基本データ!$A$21:$AC$129,20,FALSE)="○",VLOOKUP(A192,[1]基本データ!$A$21:$AC$129,6,FALSE),VLOOKUP(A192,[1]基本データ!$A$21:$AC$129,4,FALSE))&amp;""</f>
        <v>b79</v>
      </c>
      <c r="D191" s="235"/>
      <c r="E191" s="4"/>
      <c r="F191" s="235" t="str">
        <f>IF(VLOOKUP(A192,[1]基本データ!$A$21:$AC$129,20,FALSE)="○",VLOOKUP(A192,[1]基本データ!$A$21:$AC$129,4,FALSE),"")&amp;""</f>
        <v>B79</v>
      </c>
      <c r="G191" s="235"/>
      <c r="H191" s="235"/>
      <c r="I191" s="5"/>
      <c r="J191" s="236" t="str">
        <f>VLOOKUP(A192,[1]基本データ!$A$21:$AC$129,8,FALSE)&amp;""</f>
        <v>東京都</v>
      </c>
      <c r="K191" s="238" t="str">
        <f>VLOOKUP(A192,[1]基本データ!$A$21:$AC$129,10,FALSE)&amp;""</f>
        <v>東京都港区</v>
      </c>
      <c r="L191" s="228" t="str">
        <f>VLOOKUP(A192,[1]基本データ!$A$21:$AC$129,11,FALSE)&amp;""</f>
        <v>男</v>
      </c>
      <c r="M191" s="218">
        <f>IF(VLOOKUP(A192,[1]基本データ!$A$21:$R$129,12,FALSE)="","",VLOOKUP(A192,[1]基本データ!$A$21:$R$129,12,FALSE))</f>
        <v>33154</v>
      </c>
      <c r="N191" s="220" t="str">
        <f>IF(M191="","",DATEDIF(M191,[1]基本データ!$D$5+1,"Y")&amp;"歳")</f>
        <v>34歳</v>
      </c>
      <c r="O191" s="222" t="str">
        <f>VLOOKUP(A192,[1]基本データ!$A$21:$AC$129,14,FALSE)&amp;""</f>
        <v>国会議員７９</v>
      </c>
      <c r="P191" s="224" t="str">
        <f>VLOOKUP(A192,[1]基本データ!$A$21:$AC$129,15,FALSE)&amp;""</f>
        <v>https://www.soumu.go.jp/79</v>
      </c>
      <c r="Q191" s="225"/>
      <c r="R191" s="228" t="str">
        <f>VLOOKUP(A192,[1]基本データ!$A$21:$AC$129,16,FALSE)&amp;""</f>
        <v>所属</v>
      </c>
      <c r="S191" s="230" t="str">
        <f>VLOOKUP(A192,[1]基本データ!$A$21:$AC$129,18,FALSE)&amp;""</f>
        <v>新</v>
      </c>
    </row>
    <row r="192" spans="1:19" ht="12" hidden="1" customHeight="1" x14ac:dyDescent="0.3">
      <c r="A192" s="1">
        <v>79</v>
      </c>
      <c r="B192" s="195"/>
      <c r="C192" s="203" t="str">
        <f>IF(VLOOKUP(A192,[1]基本データ!$A$21:$AC$129,20,FALSE)="○",VLOOKUP(A192,[1]基本データ!$A$21:$AC$129,5,FALSE),VLOOKUP(A192,[1]基本データ!$A$21:$AC$129,3,FALSE))&amp;""</f>
        <v>a79</v>
      </c>
      <c r="D192" s="204"/>
      <c r="E192" s="207" t="s">
        <v>29</v>
      </c>
      <c r="F192" s="204" t="str">
        <f>IF(VLOOKUP(A192,[1]基本データ!$A$21:$AC$129,20,FALSE)="○",VLOOKUP(A192,[1]基本データ!$A$21:$AC$129,3,FALSE),"")&amp;""</f>
        <v>A79</v>
      </c>
      <c r="G192" s="204"/>
      <c r="H192" s="204"/>
      <c r="I192" s="209" t="s">
        <v>24</v>
      </c>
      <c r="J192" s="199"/>
      <c r="K192" s="201"/>
      <c r="L192" s="191"/>
      <c r="M192" s="181"/>
      <c r="N192" s="183"/>
      <c r="O192" s="185"/>
      <c r="P192" s="187"/>
      <c r="Q192" s="188"/>
      <c r="R192" s="191"/>
      <c r="S192" s="193"/>
    </row>
    <row r="193" spans="1:19" ht="12" hidden="1" customHeight="1" x14ac:dyDescent="0.3">
      <c r="B193" s="195"/>
      <c r="C193" s="203"/>
      <c r="D193" s="204"/>
      <c r="E193" s="207"/>
      <c r="F193" s="204"/>
      <c r="G193" s="204"/>
      <c r="H193" s="204"/>
      <c r="I193" s="209"/>
      <c r="J193" s="199"/>
      <c r="K193" s="201"/>
      <c r="L193" s="191"/>
      <c r="M193" s="181"/>
      <c r="N193" s="183"/>
      <c r="O193" s="185"/>
      <c r="P193" s="187"/>
      <c r="Q193" s="188"/>
      <c r="R193" s="191"/>
      <c r="S193" s="193"/>
    </row>
    <row r="194" spans="1:19" ht="12" hidden="1" customHeight="1" x14ac:dyDescent="0.3">
      <c r="B194" s="196"/>
      <c r="C194" s="205"/>
      <c r="D194" s="206"/>
      <c r="E194" s="208"/>
      <c r="F194" s="206"/>
      <c r="G194" s="206"/>
      <c r="H194" s="206"/>
      <c r="I194" s="210"/>
      <c r="J194" s="200"/>
      <c r="K194" s="202"/>
      <c r="L194" s="192"/>
      <c r="M194" s="182"/>
      <c r="N194" s="184"/>
      <c r="O194" s="186"/>
      <c r="P194" s="189"/>
      <c r="Q194" s="190"/>
      <c r="R194" s="192"/>
      <c r="S194" s="194"/>
    </row>
    <row r="195" spans="1:19" ht="12" hidden="1" customHeight="1" x14ac:dyDescent="0.3">
      <c r="B195" s="232" t="str">
        <f>VLOOKUP(A196,[1]基本データ!$A$21:$AC$129,2,FALSE)&amp;""</f>
        <v>30</v>
      </c>
      <c r="C195" s="234" t="str">
        <f>IF(VLOOKUP(A196,[1]基本データ!$A$21:$AC$129,20,FALSE)="○",VLOOKUP(A196,[1]基本データ!$A$21:$AC$129,6,FALSE),VLOOKUP(A196,[1]基本データ!$A$21:$AC$129,4,FALSE))&amp;""</f>
        <v>b80</v>
      </c>
      <c r="D195" s="235"/>
      <c r="E195" s="4"/>
      <c r="F195" s="235" t="str">
        <f>IF(VLOOKUP(A196,[1]基本データ!$A$21:$AC$129,20,FALSE)="○",VLOOKUP(A196,[1]基本データ!$A$21:$AC$129,4,FALSE),"")&amp;""</f>
        <v>B80</v>
      </c>
      <c r="G195" s="235"/>
      <c r="H195" s="235"/>
      <c r="I195" s="5"/>
      <c r="J195" s="236" t="str">
        <f>VLOOKUP(A196,[1]基本データ!$A$21:$AC$129,8,FALSE)&amp;""</f>
        <v>東京都</v>
      </c>
      <c r="K195" s="238" t="str">
        <f>VLOOKUP(A196,[1]基本データ!$A$21:$AC$129,10,FALSE)&amp;""</f>
        <v>東京都港区</v>
      </c>
      <c r="L195" s="228" t="str">
        <f>VLOOKUP(A196,[1]基本データ!$A$21:$AC$129,11,FALSE)&amp;""</f>
        <v>男</v>
      </c>
      <c r="M195" s="218">
        <f>IF(VLOOKUP(A196,[1]基本データ!$A$21:$R$129,12,FALSE)="","",VLOOKUP(A196,[1]基本データ!$A$21:$R$129,12,FALSE))</f>
        <v>33155</v>
      </c>
      <c r="N195" s="220" t="str">
        <f>IF(M195="","",DATEDIF(M195,[1]基本データ!$D$5+1,"Y")&amp;"歳")</f>
        <v>34歳</v>
      </c>
      <c r="O195" s="222" t="str">
        <f>VLOOKUP(A196,[1]基本データ!$A$21:$AC$129,14,FALSE)&amp;""</f>
        <v>国会議員８０</v>
      </c>
      <c r="P195" s="224" t="str">
        <f>VLOOKUP(A196,[1]基本データ!$A$21:$AC$129,15,FALSE)&amp;""</f>
        <v>https://www.soumu.go.jp/80</v>
      </c>
      <c r="Q195" s="225"/>
      <c r="R195" s="228" t="str">
        <f>VLOOKUP(A196,[1]基本データ!$A$21:$AC$129,16,FALSE)&amp;""</f>
        <v>所属</v>
      </c>
      <c r="S195" s="230" t="str">
        <f>VLOOKUP(A196,[1]基本データ!$A$21:$AC$129,18,FALSE)&amp;""</f>
        <v>新</v>
      </c>
    </row>
    <row r="196" spans="1:19" ht="12" hidden="1" customHeight="1" x14ac:dyDescent="0.3">
      <c r="A196" s="1">
        <v>80</v>
      </c>
      <c r="B196" s="195"/>
      <c r="C196" s="203" t="str">
        <f>IF(VLOOKUP(A196,[1]基本データ!$A$21:$AC$129,20,FALSE)="○",VLOOKUP(A196,[1]基本データ!$A$21:$AC$129,5,FALSE),VLOOKUP(A196,[1]基本データ!$A$21:$AC$129,3,FALSE))&amp;""</f>
        <v>a80</v>
      </c>
      <c r="D196" s="204"/>
      <c r="E196" s="207" t="s">
        <v>29</v>
      </c>
      <c r="F196" s="204" t="str">
        <f>IF(VLOOKUP(A196,[1]基本データ!$A$21:$AC$129,20,FALSE)="○",VLOOKUP(A196,[1]基本データ!$A$21:$AC$129,3,FALSE),"")&amp;""</f>
        <v>A80</v>
      </c>
      <c r="G196" s="204"/>
      <c r="H196" s="204"/>
      <c r="I196" s="209" t="s">
        <v>24</v>
      </c>
      <c r="J196" s="199"/>
      <c r="K196" s="201"/>
      <c r="L196" s="191"/>
      <c r="M196" s="181"/>
      <c r="N196" s="183"/>
      <c r="O196" s="185"/>
      <c r="P196" s="187"/>
      <c r="Q196" s="188"/>
      <c r="R196" s="191"/>
      <c r="S196" s="193"/>
    </row>
    <row r="197" spans="1:19" ht="12" hidden="1" customHeight="1" x14ac:dyDescent="0.3">
      <c r="B197" s="195"/>
      <c r="C197" s="203"/>
      <c r="D197" s="204"/>
      <c r="E197" s="207"/>
      <c r="F197" s="204"/>
      <c r="G197" s="204"/>
      <c r="H197" s="204"/>
      <c r="I197" s="209"/>
      <c r="J197" s="199"/>
      <c r="K197" s="201"/>
      <c r="L197" s="191"/>
      <c r="M197" s="181"/>
      <c r="N197" s="183"/>
      <c r="O197" s="185"/>
      <c r="P197" s="187"/>
      <c r="Q197" s="188"/>
      <c r="R197" s="191"/>
      <c r="S197" s="193"/>
    </row>
    <row r="198" spans="1:19" ht="12" hidden="1" customHeight="1" x14ac:dyDescent="0.3">
      <c r="B198" s="196"/>
      <c r="C198" s="205"/>
      <c r="D198" s="206"/>
      <c r="E198" s="208"/>
      <c r="F198" s="206"/>
      <c r="G198" s="206"/>
      <c r="H198" s="206"/>
      <c r="I198" s="210"/>
      <c r="J198" s="200"/>
      <c r="K198" s="202"/>
      <c r="L198" s="192"/>
      <c r="M198" s="182"/>
      <c r="N198" s="184"/>
      <c r="O198" s="186"/>
      <c r="P198" s="189"/>
      <c r="Q198" s="190"/>
      <c r="R198" s="192"/>
      <c r="S198" s="194"/>
    </row>
    <row r="199" spans="1:19" ht="12" hidden="1" customHeight="1" x14ac:dyDescent="0.3">
      <c r="B199" s="232" t="str">
        <f>VLOOKUP(A200,[1]基本データ!$A$21:$AC$129,2,FALSE)&amp;""</f>
        <v>31</v>
      </c>
      <c r="C199" s="234" t="str">
        <f>IF(VLOOKUP(A200,[1]基本データ!$A$21:$AC$129,20,FALSE)="○",VLOOKUP(A200,[1]基本データ!$A$21:$AC$129,6,FALSE),VLOOKUP(A200,[1]基本データ!$A$21:$AC$129,4,FALSE))&amp;""</f>
        <v>b81</v>
      </c>
      <c r="D199" s="235"/>
      <c r="E199" s="4"/>
      <c r="F199" s="235" t="str">
        <f>IF(VLOOKUP(A200,[1]基本データ!$A$21:$AC$129,20,FALSE)="○",VLOOKUP(A200,[1]基本データ!$A$21:$AC$129,4,FALSE),"")&amp;""</f>
        <v>B81</v>
      </c>
      <c r="G199" s="235"/>
      <c r="H199" s="235"/>
      <c r="I199" s="5"/>
      <c r="J199" s="236" t="str">
        <f>VLOOKUP(A200,[1]基本データ!$A$21:$AC$129,8,FALSE)&amp;""</f>
        <v>東京都</v>
      </c>
      <c r="K199" s="238" t="str">
        <f>VLOOKUP(A200,[1]基本データ!$A$21:$AC$129,10,FALSE)&amp;""</f>
        <v>東京都港区</v>
      </c>
      <c r="L199" s="228" t="str">
        <f>VLOOKUP(A200,[1]基本データ!$A$21:$AC$129,11,FALSE)&amp;""</f>
        <v>男</v>
      </c>
      <c r="M199" s="218">
        <f>IF(VLOOKUP(A200,[1]基本データ!$A$21:$R$129,12,FALSE)="","",VLOOKUP(A200,[1]基本データ!$A$21:$R$129,12,FALSE))</f>
        <v>33156</v>
      </c>
      <c r="N199" s="220" t="str">
        <f>IF(M199="","",DATEDIF(M199,[1]基本データ!$D$5+1,"Y")&amp;"歳")</f>
        <v>34歳</v>
      </c>
      <c r="O199" s="222" t="str">
        <f>VLOOKUP(A200,[1]基本データ!$A$21:$AC$129,14,FALSE)&amp;""</f>
        <v>国会議員８１</v>
      </c>
      <c r="P199" s="224" t="str">
        <f>VLOOKUP(A200,[1]基本データ!$A$21:$AC$129,15,FALSE)&amp;""</f>
        <v>https://www.soumu.go.jp/81</v>
      </c>
      <c r="Q199" s="225"/>
      <c r="R199" s="228" t="str">
        <f>VLOOKUP(A200,[1]基本データ!$A$21:$AC$129,16,FALSE)&amp;""</f>
        <v>所属</v>
      </c>
      <c r="S199" s="230" t="str">
        <f>VLOOKUP(A200,[1]基本データ!$A$21:$AC$129,18,FALSE)&amp;""</f>
        <v>新</v>
      </c>
    </row>
    <row r="200" spans="1:19" ht="12" hidden="1" customHeight="1" x14ac:dyDescent="0.3">
      <c r="A200" s="1">
        <v>81</v>
      </c>
      <c r="B200" s="195"/>
      <c r="C200" s="203" t="str">
        <f>IF(VLOOKUP(A200,[1]基本データ!$A$21:$AC$129,20,FALSE)="○",VLOOKUP(A200,[1]基本データ!$A$21:$AC$129,5,FALSE),VLOOKUP(A200,[1]基本データ!$A$21:$AC$129,3,FALSE))&amp;""</f>
        <v>a81</v>
      </c>
      <c r="D200" s="204"/>
      <c r="E200" s="207" t="s">
        <v>29</v>
      </c>
      <c r="F200" s="204" t="str">
        <f>IF(VLOOKUP(A200,[1]基本データ!$A$21:$AC$129,20,FALSE)="○",VLOOKUP(A200,[1]基本データ!$A$21:$AC$129,3,FALSE),"")&amp;""</f>
        <v>A81</v>
      </c>
      <c r="G200" s="204"/>
      <c r="H200" s="204"/>
      <c r="I200" s="209" t="s">
        <v>24</v>
      </c>
      <c r="J200" s="199"/>
      <c r="K200" s="201"/>
      <c r="L200" s="191"/>
      <c r="M200" s="181"/>
      <c r="N200" s="183"/>
      <c r="O200" s="185"/>
      <c r="P200" s="187"/>
      <c r="Q200" s="188"/>
      <c r="R200" s="191"/>
      <c r="S200" s="193"/>
    </row>
    <row r="201" spans="1:19" ht="12" hidden="1" customHeight="1" x14ac:dyDescent="0.3">
      <c r="B201" s="195"/>
      <c r="C201" s="203"/>
      <c r="D201" s="204"/>
      <c r="E201" s="207"/>
      <c r="F201" s="204"/>
      <c r="G201" s="204"/>
      <c r="H201" s="204"/>
      <c r="I201" s="209"/>
      <c r="J201" s="199"/>
      <c r="K201" s="201"/>
      <c r="L201" s="191"/>
      <c r="M201" s="181"/>
      <c r="N201" s="183"/>
      <c r="O201" s="185"/>
      <c r="P201" s="187"/>
      <c r="Q201" s="188"/>
      <c r="R201" s="191"/>
      <c r="S201" s="193"/>
    </row>
    <row r="202" spans="1:19" ht="12" hidden="1" customHeight="1" x14ac:dyDescent="0.3">
      <c r="B202" s="196"/>
      <c r="C202" s="205"/>
      <c r="D202" s="206"/>
      <c r="E202" s="208"/>
      <c r="F202" s="206"/>
      <c r="G202" s="206"/>
      <c r="H202" s="206"/>
      <c r="I202" s="210"/>
      <c r="J202" s="200"/>
      <c r="K202" s="202"/>
      <c r="L202" s="192"/>
      <c r="M202" s="182"/>
      <c r="N202" s="184"/>
      <c r="O202" s="186"/>
      <c r="P202" s="189"/>
      <c r="Q202" s="190"/>
      <c r="R202" s="192"/>
      <c r="S202" s="194"/>
    </row>
    <row r="203" spans="1:19" ht="12" hidden="1" customHeight="1" x14ac:dyDescent="0.3">
      <c r="B203" s="232" t="str">
        <f>VLOOKUP(A204,[1]基本データ!$A$21:$AC$129,2,FALSE)&amp;""</f>
        <v>32</v>
      </c>
      <c r="C203" s="234" t="str">
        <f>IF(VLOOKUP(A204,[1]基本データ!$A$21:$AC$129,20,FALSE)="○",VLOOKUP(A204,[1]基本データ!$A$21:$AC$129,6,FALSE),VLOOKUP(A204,[1]基本データ!$A$21:$AC$129,4,FALSE))&amp;""</f>
        <v>b82</v>
      </c>
      <c r="D203" s="235"/>
      <c r="E203" s="4"/>
      <c r="F203" s="235" t="str">
        <f>IF(VLOOKUP(A204,[1]基本データ!$A$21:$AC$129,20,FALSE)="○",VLOOKUP(A204,[1]基本データ!$A$21:$AC$129,4,FALSE),"")&amp;""</f>
        <v>B82</v>
      </c>
      <c r="G203" s="235"/>
      <c r="H203" s="235"/>
      <c r="I203" s="5"/>
      <c r="J203" s="236" t="str">
        <f>VLOOKUP(A204,[1]基本データ!$A$21:$AC$129,8,FALSE)&amp;""</f>
        <v>東京都</v>
      </c>
      <c r="K203" s="238" t="str">
        <f>VLOOKUP(A204,[1]基本データ!$A$21:$AC$129,10,FALSE)&amp;""</f>
        <v>東京都港区</v>
      </c>
      <c r="L203" s="228" t="str">
        <f>VLOOKUP(A204,[1]基本データ!$A$21:$AC$129,11,FALSE)&amp;""</f>
        <v>男</v>
      </c>
      <c r="M203" s="218">
        <f>IF(VLOOKUP(A204,[1]基本データ!$A$21:$R$129,12,FALSE)="","",VLOOKUP(A204,[1]基本データ!$A$21:$R$129,12,FALSE))</f>
        <v>33157</v>
      </c>
      <c r="N203" s="220" t="str">
        <f>IF(M203="","",DATEDIF(M203,[1]基本データ!$D$5+1,"Y")&amp;"歳")</f>
        <v>34歳</v>
      </c>
      <c r="O203" s="222" t="str">
        <f>VLOOKUP(A204,[1]基本データ!$A$21:$AC$129,14,FALSE)&amp;""</f>
        <v>国会議員８２</v>
      </c>
      <c r="P203" s="224" t="str">
        <f>VLOOKUP(A204,[1]基本データ!$A$21:$AC$129,15,FALSE)&amp;""</f>
        <v>https://www.soumu.go.jp/82</v>
      </c>
      <c r="Q203" s="225"/>
      <c r="R203" s="228" t="str">
        <f>VLOOKUP(A204,[1]基本データ!$A$21:$AC$129,16,FALSE)&amp;""</f>
        <v>所属</v>
      </c>
      <c r="S203" s="230" t="str">
        <f>VLOOKUP(A204,[1]基本データ!$A$21:$AC$129,18,FALSE)&amp;""</f>
        <v>新</v>
      </c>
    </row>
    <row r="204" spans="1:19" ht="12" hidden="1" customHeight="1" x14ac:dyDescent="0.3">
      <c r="A204" s="1">
        <v>82</v>
      </c>
      <c r="B204" s="195"/>
      <c r="C204" s="203" t="str">
        <f>IF(VLOOKUP(A204,[1]基本データ!$A$21:$AC$129,20,FALSE)="○",VLOOKUP(A204,[1]基本データ!$A$21:$AC$129,5,FALSE),VLOOKUP(A204,[1]基本データ!$A$21:$AC$129,3,FALSE))&amp;""</f>
        <v>a82</v>
      </c>
      <c r="D204" s="204"/>
      <c r="E204" s="207" t="s">
        <v>29</v>
      </c>
      <c r="F204" s="204" t="str">
        <f>IF(VLOOKUP(A204,[1]基本データ!$A$21:$AC$129,20,FALSE)="○",VLOOKUP(A204,[1]基本データ!$A$21:$AC$129,3,FALSE),"")&amp;""</f>
        <v>A82</v>
      </c>
      <c r="G204" s="204"/>
      <c r="H204" s="204"/>
      <c r="I204" s="209" t="s">
        <v>24</v>
      </c>
      <c r="J204" s="199"/>
      <c r="K204" s="201"/>
      <c r="L204" s="191"/>
      <c r="M204" s="181"/>
      <c r="N204" s="183"/>
      <c r="O204" s="185"/>
      <c r="P204" s="187"/>
      <c r="Q204" s="188"/>
      <c r="R204" s="191"/>
      <c r="S204" s="193"/>
    </row>
    <row r="205" spans="1:19" ht="12" hidden="1" customHeight="1" x14ac:dyDescent="0.3">
      <c r="B205" s="195"/>
      <c r="C205" s="203"/>
      <c r="D205" s="204"/>
      <c r="E205" s="207"/>
      <c r="F205" s="204"/>
      <c r="G205" s="204"/>
      <c r="H205" s="204"/>
      <c r="I205" s="209"/>
      <c r="J205" s="199"/>
      <c r="K205" s="201"/>
      <c r="L205" s="191"/>
      <c r="M205" s="181"/>
      <c r="N205" s="183"/>
      <c r="O205" s="185"/>
      <c r="P205" s="187"/>
      <c r="Q205" s="188"/>
      <c r="R205" s="191"/>
      <c r="S205" s="193"/>
    </row>
    <row r="206" spans="1:19" ht="12" hidden="1" customHeight="1" thickBot="1" x14ac:dyDescent="0.35">
      <c r="B206" s="233"/>
      <c r="C206" s="240"/>
      <c r="D206" s="241"/>
      <c r="E206" s="242"/>
      <c r="F206" s="241"/>
      <c r="G206" s="241"/>
      <c r="H206" s="241"/>
      <c r="I206" s="243"/>
      <c r="J206" s="237"/>
      <c r="K206" s="239"/>
      <c r="L206" s="229"/>
      <c r="M206" s="219"/>
      <c r="N206" s="221"/>
      <c r="O206" s="223"/>
      <c r="P206" s="226"/>
      <c r="Q206" s="227"/>
      <c r="R206" s="229"/>
      <c r="S206" s="231"/>
    </row>
    <row r="207" spans="1:19" ht="13.5" hidden="1" customHeight="1" thickBot="1" x14ac:dyDescent="0.35">
      <c r="B207" s="212"/>
      <c r="C207" s="212"/>
      <c r="D207" s="213"/>
      <c r="E207" s="213"/>
      <c r="F207" s="213"/>
      <c r="G207" s="213"/>
      <c r="H207" s="213"/>
      <c r="I207" s="213"/>
      <c r="J207" s="213"/>
      <c r="K207" s="213"/>
      <c r="L207" s="213"/>
      <c r="M207" s="213"/>
      <c r="N207" s="213"/>
      <c r="O207" s="213"/>
      <c r="P207" s="213"/>
      <c r="Q207" s="213"/>
      <c r="R207" s="213"/>
      <c r="S207" s="213"/>
    </row>
    <row r="208" spans="1:19" ht="24" hidden="1" customHeight="1" x14ac:dyDescent="0.3">
      <c r="B208" s="214" t="s">
        <v>27</v>
      </c>
      <c r="C208" s="215" t="s">
        <v>28</v>
      </c>
      <c r="D208" s="216"/>
      <c r="E208" s="216"/>
      <c r="F208" s="216"/>
      <c r="G208" s="216"/>
      <c r="H208" s="216"/>
      <c r="I208" s="217"/>
      <c r="J208" s="114" t="s">
        <v>15</v>
      </c>
      <c r="K208" s="114" t="s">
        <v>16</v>
      </c>
      <c r="L208" s="150" t="s">
        <v>25</v>
      </c>
      <c r="M208" s="152" t="s">
        <v>18</v>
      </c>
      <c r="N208" s="150" t="s">
        <v>19</v>
      </c>
      <c r="O208" s="118" t="s">
        <v>20</v>
      </c>
      <c r="P208" s="120" t="s">
        <v>21</v>
      </c>
      <c r="Q208" s="121"/>
      <c r="R208" s="123" t="s">
        <v>22</v>
      </c>
      <c r="S208" s="77" t="s">
        <v>23</v>
      </c>
    </row>
    <row r="209" spans="1:19" ht="24" hidden="1" customHeight="1" x14ac:dyDescent="0.3">
      <c r="B209" s="166"/>
      <c r="C209" s="170"/>
      <c r="D209" s="171"/>
      <c r="E209" s="171"/>
      <c r="F209" s="171"/>
      <c r="G209" s="171"/>
      <c r="H209" s="171"/>
      <c r="I209" s="172"/>
      <c r="J209" s="115"/>
      <c r="K209" s="115"/>
      <c r="L209" s="151"/>
      <c r="M209" s="153"/>
      <c r="N209" s="151"/>
      <c r="O209" s="119"/>
      <c r="P209" s="117"/>
      <c r="Q209" s="122"/>
      <c r="R209" s="124"/>
      <c r="S209" s="78"/>
    </row>
    <row r="210" spans="1:19" ht="12" hidden="1" customHeight="1" x14ac:dyDescent="0.3">
      <c r="B210" s="232" t="str">
        <f>VLOOKUP(A211,[1]基本データ!$A$21:$AC$129,2,FALSE)&amp;""</f>
        <v>33</v>
      </c>
      <c r="C210" s="234" t="str">
        <f>IF(VLOOKUP(A211,[1]基本データ!$A$21:$AC$129,20,FALSE)="○",VLOOKUP(A211,[1]基本データ!$A$21:$AC$129,6,FALSE),VLOOKUP(A211,[1]基本データ!$A$21:$AC$129,4,FALSE))&amp;""</f>
        <v>b83</v>
      </c>
      <c r="D210" s="235"/>
      <c r="E210" s="4"/>
      <c r="F210" s="235" t="str">
        <f>IF(VLOOKUP(A211,[1]基本データ!$A$21:$AC$129,20,FALSE)="○",VLOOKUP(A211,[1]基本データ!$A$21:$AC$129,4,FALSE),"")&amp;""</f>
        <v>B83</v>
      </c>
      <c r="G210" s="235"/>
      <c r="H210" s="235"/>
      <c r="I210" s="5"/>
      <c r="J210" s="236" t="str">
        <f>VLOOKUP(A211,[1]基本データ!$A$21:$AC$129,8,FALSE)&amp;""</f>
        <v>東京都</v>
      </c>
      <c r="K210" s="238" t="str">
        <f>VLOOKUP(A211,[1]基本データ!$A$21:$AC$129,10,FALSE)&amp;""</f>
        <v>東京都港区</v>
      </c>
      <c r="L210" s="228" t="str">
        <f>VLOOKUP(A211,[1]基本データ!$A$21:$AC$129,11,FALSE)&amp;""</f>
        <v>男</v>
      </c>
      <c r="M210" s="218">
        <f>IF(VLOOKUP(A211,[1]基本データ!$A$21:$R$129,12,FALSE)="","",VLOOKUP(A211,[1]基本データ!$A$21:$R$129,12,FALSE))</f>
        <v>33158</v>
      </c>
      <c r="N210" s="220" t="str">
        <f>IF(M210="","",DATEDIF(M210,[1]基本データ!$D$5+1,"Y")&amp;"歳")</f>
        <v>34歳</v>
      </c>
      <c r="O210" s="222" t="str">
        <f>VLOOKUP(A211,[1]基本データ!$A$21:$AC$129,14,FALSE)&amp;""</f>
        <v>国会議員８３</v>
      </c>
      <c r="P210" s="224" t="str">
        <f>VLOOKUP(A211,[1]基本データ!$A$21:$AC$129,15,FALSE)&amp;""</f>
        <v>https://www.soumu.go.jp/83</v>
      </c>
      <c r="Q210" s="225"/>
      <c r="R210" s="228" t="str">
        <f>VLOOKUP(A211,[1]基本データ!$A$21:$AC$129,16,FALSE)&amp;""</f>
        <v>所属</v>
      </c>
      <c r="S210" s="230" t="str">
        <f>VLOOKUP(A211,[1]基本データ!$A$21:$AC$129,18,FALSE)&amp;""</f>
        <v>新</v>
      </c>
    </row>
    <row r="211" spans="1:19" ht="12" hidden="1" customHeight="1" x14ac:dyDescent="0.3">
      <c r="A211" s="1">
        <v>83</v>
      </c>
      <c r="B211" s="195"/>
      <c r="C211" s="203" t="str">
        <f>IF(VLOOKUP(A211,[1]基本データ!$A$21:$AC$129,20,FALSE)="○",VLOOKUP(A211,[1]基本データ!$A$21:$AC$129,5,FALSE),VLOOKUP(A211,[1]基本データ!$A$21:$AC$129,3,FALSE))&amp;""</f>
        <v>a83</v>
      </c>
      <c r="D211" s="204"/>
      <c r="E211" s="207" t="s">
        <v>29</v>
      </c>
      <c r="F211" s="204" t="str">
        <f>IF(VLOOKUP(A211,[1]基本データ!$A$21:$AC$129,20,FALSE)="○",VLOOKUP(A211,[1]基本データ!$A$21:$AC$129,3,FALSE),"")&amp;""</f>
        <v>A83</v>
      </c>
      <c r="G211" s="204"/>
      <c r="H211" s="204"/>
      <c r="I211" s="209" t="s">
        <v>24</v>
      </c>
      <c r="J211" s="199"/>
      <c r="K211" s="201"/>
      <c r="L211" s="191"/>
      <c r="M211" s="181"/>
      <c r="N211" s="183"/>
      <c r="O211" s="185"/>
      <c r="P211" s="187"/>
      <c r="Q211" s="188"/>
      <c r="R211" s="191"/>
      <c r="S211" s="193"/>
    </row>
    <row r="212" spans="1:19" ht="12" hidden="1" customHeight="1" x14ac:dyDescent="0.3">
      <c r="B212" s="195"/>
      <c r="C212" s="203"/>
      <c r="D212" s="204"/>
      <c r="E212" s="207"/>
      <c r="F212" s="204"/>
      <c r="G212" s="204"/>
      <c r="H212" s="204"/>
      <c r="I212" s="209"/>
      <c r="J212" s="199"/>
      <c r="K212" s="201"/>
      <c r="L212" s="191"/>
      <c r="M212" s="181"/>
      <c r="N212" s="183"/>
      <c r="O212" s="185"/>
      <c r="P212" s="187"/>
      <c r="Q212" s="188"/>
      <c r="R212" s="191"/>
      <c r="S212" s="193"/>
    </row>
    <row r="213" spans="1:19" ht="12" hidden="1" customHeight="1" x14ac:dyDescent="0.3">
      <c r="B213" s="196"/>
      <c r="C213" s="205"/>
      <c r="D213" s="206"/>
      <c r="E213" s="208"/>
      <c r="F213" s="206"/>
      <c r="G213" s="206"/>
      <c r="H213" s="206"/>
      <c r="I213" s="210"/>
      <c r="J213" s="200"/>
      <c r="K213" s="202"/>
      <c r="L213" s="192"/>
      <c r="M213" s="182"/>
      <c r="N213" s="184"/>
      <c r="O213" s="186"/>
      <c r="P213" s="189"/>
      <c r="Q213" s="190"/>
      <c r="R213" s="192"/>
      <c r="S213" s="194"/>
    </row>
    <row r="214" spans="1:19" ht="12" hidden="1" customHeight="1" x14ac:dyDescent="0.3">
      <c r="B214" s="232" t="str">
        <f>VLOOKUP(A215,[1]基本データ!$A$21:$AC$129,2,FALSE)&amp;""</f>
        <v>34</v>
      </c>
      <c r="C214" s="234" t="str">
        <f>IF(VLOOKUP(A215,[1]基本データ!$A$21:$AC$129,20,FALSE)="○",VLOOKUP(A215,[1]基本データ!$A$21:$AC$129,6,FALSE),VLOOKUP(A215,[1]基本データ!$A$21:$AC$129,4,FALSE))&amp;""</f>
        <v>b84</v>
      </c>
      <c r="D214" s="235"/>
      <c r="E214" s="4"/>
      <c r="F214" s="235" t="str">
        <f>IF(VLOOKUP(A215,[1]基本データ!$A$21:$AC$129,20,FALSE)="○",VLOOKUP(A215,[1]基本データ!$A$21:$AC$129,4,FALSE),"")&amp;""</f>
        <v>B84</v>
      </c>
      <c r="G214" s="235"/>
      <c r="H214" s="235"/>
      <c r="I214" s="5"/>
      <c r="J214" s="236" t="str">
        <f>VLOOKUP(A215,[1]基本データ!$A$21:$AC$129,8,FALSE)&amp;""</f>
        <v>東京都</v>
      </c>
      <c r="K214" s="238" t="str">
        <f>VLOOKUP(A215,[1]基本データ!$A$21:$AC$129,10,FALSE)&amp;""</f>
        <v>東京都港区</v>
      </c>
      <c r="L214" s="228" t="str">
        <f>VLOOKUP(A215,[1]基本データ!$A$21:$AC$129,11,FALSE)&amp;""</f>
        <v>男</v>
      </c>
      <c r="M214" s="218">
        <f>IF(VLOOKUP(A215,[1]基本データ!$A$21:$R$129,12,FALSE)="","",VLOOKUP(A215,[1]基本データ!$A$21:$R$129,12,FALSE))</f>
        <v>33159</v>
      </c>
      <c r="N214" s="220" t="str">
        <f>IF(M214="","",DATEDIF(M214,[1]基本データ!$D$5+1,"Y")&amp;"歳")</f>
        <v>34歳</v>
      </c>
      <c r="O214" s="222" t="str">
        <f>VLOOKUP(A215,[1]基本データ!$A$21:$AC$129,14,FALSE)&amp;""</f>
        <v>国会議員８４</v>
      </c>
      <c r="P214" s="224" t="str">
        <f>VLOOKUP(A215,[1]基本データ!$A$21:$AC$129,15,FALSE)&amp;""</f>
        <v>https://www.soumu.go.jp/84</v>
      </c>
      <c r="Q214" s="225"/>
      <c r="R214" s="228" t="str">
        <f>VLOOKUP(A215,[1]基本データ!$A$21:$AC$129,16,FALSE)&amp;""</f>
        <v>所属</v>
      </c>
      <c r="S214" s="230" t="str">
        <f>VLOOKUP(A215,[1]基本データ!$A$21:$AC$129,18,FALSE)&amp;""</f>
        <v>新</v>
      </c>
    </row>
    <row r="215" spans="1:19" ht="12" hidden="1" customHeight="1" x14ac:dyDescent="0.3">
      <c r="A215" s="1">
        <v>84</v>
      </c>
      <c r="B215" s="195"/>
      <c r="C215" s="203" t="str">
        <f>IF(VLOOKUP(A215,[1]基本データ!$A$21:$AC$129,20,FALSE)="○",VLOOKUP(A215,[1]基本データ!$A$21:$AC$129,5,FALSE),VLOOKUP(A215,[1]基本データ!$A$21:$AC$129,3,FALSE))&amp;""</f>
        <v>a84</v>
      </c>
      <c r="D215" s="204"/>
      <c r="E215" s="207" t="s">
        <v>29</v>
      </c>
      <c r="F215" s="204" t="str">
        <f>IF(VLOOKUP(A215,[1]基本データ!$A$21:$AC$129,20,FALSE)="○",VLOOKUP(A215,[1]基本データ!$A$21:$AC$129,3,FALSE),"")&amp;""</f>
        <v>A84</v>
      </c>
      <c r="G215" s="204"/>
      <c r="H215" s="204"/>
      <c r="I215" s="209" t="s">
        <v>24</v>
      </c>
      <c r="J215" s="199"/>
      <c r="K215" s="201"/>
      <c r="L215" s="191"/>
      <c r="M215" s="181"/>
      <c r="N215" s="183"/>
      <c r="O215" s="185"/>
      <c r="P215" s="187"/>
      <c r="Q215" s="188"/>
      <c r="R215" s="191"/>
      <c r="S215" s="193"/>
    </row>
    <row r="216" spans="1:19" ht="12" hidden="1" customHeight="1" x14ac:dyDescent="0.3">
      <c r="B216" s="195"/>
      <c r="C216" s="203"/>
      <c r="D216" s="204"/>
      <c r="E216" s="207"/>
      <c r="F216" s="204"/>
      <c r="G216" s="204"/>
      <c r="H216" s="204"/>
      <c r="I216" s="209"/>
      <c r="J216" s="199"/>
      <c r="K216" s="201"/>
      <c r="L216" s="191"/>
      <c r="M216" s="181"/>
      <c r="N216" s="183"/>
      <c r="O216" s="185"/>
      <c r="P216" s="187"/>
      <c r="Q216" s="188"/>
      <c r="R216" s="191"/>
      <c r="S216" s="193"/>
    </row>
    <row r="217" spans="1:19" ht="12" hidden="1" customHeight="1" x14ac:dyDescent="0.3">
      <c r="B217" s="196"/>
      <c r="C217" s="205"/>
      <c r="D217" s="206"/>
      <c r="E217" s="208"/>
      <c r="F217" s="206"/>
      <c r="G217" s="206"/>
      <c r="H217" s="206"/>
      <c r="I217" s="210"/>
      <c r="J217" s="200"/>
      <c r="K217" s="202"/>
      <c r="L217" s="192"/>
      <c r="M217" s="182"/>
      <c r="N217" s="184"/>
      <c r="O217" s="186"/>
      <c r="P217" s="189"/>
      <c r="Q217" s="190"/>
      <c r="R217" s="192"/>
      <c r="S217" s="194"/>
    </row>
    <row r="218" spans="1:19" ht="12" hidden="1" customHeight="1" x14ac:dyDescent="0.3">
      <c r="B218" s="232" t="str">
        <f>VLOOKUP(A219,[1]基本データ!$A$21:$AC$129,2,FALSE)&amp;""</f>
        <v>35</v>
      </c>
      <c r="C218" s="234" t="str">
        <f>IF(VLOOKUP(A219,[1]基本データ!$A$21:$AC$129,20,FALSE)="○",VLOOKUP(A219,[1]基本データ!$A$21:$AC$129,6,FALSE),VLOOKUP(A219,[1]基本データ!$A$21:$AC$129,4,FALSE))&amp;""</f>
        <v>b85</v>
      </c>
      <c r="D218" s="235"/>
      <c r="E218" s="4"/>
      <c r="F218" s="235" t="str">
        <f>IF(VLOOKUP(A219,[1]基本データ!$A$21:$AC$129,20,FALSE)="○",VLOOKUP(A219,[1]基本データ!$A$21:$AC$129,4,FALSE),"")&amp;""</f>
        <v>B85</v>
      </c>
      <c r="G218" s="235"/>
      <c r="H218" s="235"/>
      <c r="I218" s="5"/>
      <c r="J218" s="236" t="str">
        <f>VLOOKUP(A219,[1]基本データ!$A$21:$AC$129,8,FALSE)&amp;""</f>
        <v>東京都</v>
      </c>
      <c r="K218" s="238" t="str">
        <f>VLOOKUP(A219,[1]基本データ!$A$21:$AC$129,10,FALSE)&amp;""</f>
        <v>東京都港区</v>
      </c>
      <c r="L218" s="228" t="str">
        <f>VLOOKUP(A219,[1]基本データ!$A$21:$AC$129,11,FALSE)&amp;""</f>
        <v>男</v>
      </c>
      <c r="M218" s="218">
        <f>IF(VLOOKUP(A219,[1]基本データ!$A$21:$R$129,12,FALSE)="","",VLOOKUP(A219,[1]基本データ!$A$21:$R$129,12,FALSE))</f>
        <v>33160</v>
      </c>
      <c r="N218" s="220" t="str">
        <f>IF(M218="","",DATEDIF(M218,[1]基本データ!$D$5+1,"Y")&amp;"歳")</f>
        <v>34歳</v>
      </c>
      <c r="O218" s="222" t="str">
        <f>VLOOKUP(A219,[1]基本データ!$A$21:$AC$129,14,FALSE)&amp;""</f>
        <v>国会議員８５</v>
      </c>
      <c r="P218" s="224" t="str">
        <f>VLOOKUP(A219,[1]基本データ!$A$21:$AC$129,15,FALSE)&amp;""</f>
        <v>https://www.soumu.go.jp/85</v>
      </c>
      <c r="Q218" s="225"/>
      <c r="R218" s="228" t="str">
        <f>VLOOKUP(A219,[1]基本データ!$A$21:$AC$129,16,FALSE)&amp;""</f>
        <v>所属</v>
      </c>
      <c r="S218" s="230" t="str">
        <f>VLOOKUP(A219,[1]基本データ!$A$21:$AC$129,18,FALSE)&amp;""</f>
        <v>新</v>
      </c>
    </row>
    <row r="219" spans="1:19" ht="12" hidden="1" customHeight="1" x14ac:dyDescent="0.3">
      <c r="A219" s="1">
        <v>85</v>
      </c>
      <c r="B219" s="195"/>
      <c r="C219" s="203" t="str">
        <f>IF(VLOOKUP(A219,[1]基本データ!$A$21:$AC$129,20,FALSE)="○",VLOOKUP(A219,[1]基本データ!$A$21:$AC$129,5,FALSE),VLOOKUP(A219,[1]基本データ!$A$21:$AC$129,3,FALSE))&amp;""</f>
        <v>a85</v>
      </c>
      <c r="D219" s="204"/>
      <c r="E219" s="207" t="s">
        <v>29</v>
      </c>
      <c r="F219" s="204" t="str">
        <f>IF(VLOOKUP(A219,[1]基本データ!$A$21:$AC$129,20,FALSE)="○",VLOOKUP(A219,[1]基本データ!$A$21:$AC$129,3,FALSE),"")&amp;""</f>
        <v>A85</v>
      </c>
      <c r="G219" s="204"/>
      <c r="H219" s="204"/>
      <c r="I219" s="209" t="s">
        <v>24</v>
      </c>
      <c r="J219" s="199"/>
      <c r="K219" s="201"/>
      <c r="L219" s="191"/>
      <c r="M219" s="181"/>
      <c r="N219" s="183"/>
      <c r="O219" s="185"/>
      <c r="P219" s="187"/>
      <c r="Q219" s="188"/>
      <c r="R219" s="191"/>
      <c r="S219" s="193"/>
    </row>
    <row r="220" spans="1:19" ht="12" hidden="1" customHeight="1" x14ac:dyDescent="0.3">
      <c r="B220" s="195"/>
      <c r="C220" s="203"/>
      <c r="D220" s="204"/>
      <c r="E220" s="207"/>
      <c r="F220" s="204"/>
      <c r="G220" s="204"/>
      <c r="H220" s="204"/>
      <c r="I220" s="209"/>
      <c r="J220" s="199"/>
      <c r="K220" s="201"/>
      <c r="L220" s="191"/>
      <c r="M220" s="181"/>
      <c r="N220" s="183"/>
      <c r="O220" s="185"/>
      <c r="P220" s="187"/>
      <c r="Q220" s="188"/>
      <c r="R220" s="191"/>
      <c r="S220" s="193"/>
    </row>
    <row r="221" spans="1:19" ht="12" hidden="1" customHeight="1" x14ac:dyDescent="0.3">
      <c r="B221" s="196"/>
      <c r="C221" s="205"/>
      <c r="D221" s="206"/>
      <c r="E221" s="208"/>
      <c r="F221" s="206"/>
      <c r="G221" s="206"/>
      <c r="H221" s="206"/>
      <c r="I221" s="210"/>
      <c r="J221" s="200"/>
      <c r="K221" s="202"/>
      <c r="L221" s="192"/>
      <c r="M221" s="182"/>
      <c r="N221" s="184"/>
      <c r="O221" s="186"/>
      <c r="P221" s="189"/>
      <c r="Q221" s="190"/>
      <c r="R221" s="192"/>
      <c r="S221" s="194"/>
    </row>
    <row r="222" spans="1:19" ht="12" hidden="1" customHeight="1" x14ac:dyDescent="0.3">
      <c r="B222" s="232" t="str">
        <f>VLOOKUP(A223,[1]基本データ!$A$21:$AC$129,2,FALSE)&amp;""</f>
        <v>36</v>
      </c>
      <c r="C222" s="234" t="str">
        <f>IF(VLOOKUP(A223,[1]基本データ!$A$21:$AC$129,20,FALSE)="○",VLOOKUP(A223,[1]基本データ!$A$21:$AC$129,6,FALSE),VLOOKUP(A223,[1]基本データ!$A$21:$AC$129,4,FALSE))&amp;""</f>
        <v>b86</v>
      </c>
      <c r="D222" s="235"/>
      <c r="E222" s="4"/>
      <c r="F222" s="235" t="str">
        <f>IF(VLOOKUP(A223,[1]基本データ!$A$21:$AC$129,20,FALSE)="○",VLOOKUP(A223,[1]基本データ!$A$21:$AC$129,4,FALSE),"")&amp;""</f>
        <v>B86</v>
      </c>
      <c r="G222" s="235"/>
      <c r="H222" s="235"/>
      <c r="I222" s="5"/>
      <c r="J222" s="236" t="str">
        <f>VLOOKUP(A223,[1]基本データ!$A$21:$AC$129,8,FALSE)&amp;""</f>
        <v>東京都</v>
      </c>
      <c r="K222" s="238" t="str">
        <f>VLOOKUP(A223,[1]基本データ!$A$21:$AC$129,10,FALSE)&amp;""</f>
        <v>東京都港区</v>
      </c>
      <c r="L222" s="228" t="str">
        <f>VLOOKUP(A223,[1]基本データ!$A$21:$AC$129,11,FALSE)&amp;""</f>
        <v>男</v>
      </c>
      <c r="M222" s="218">
        <f>IF(VLOOKUP(A223,[1]基本データ!$A$21:$R$129,12,FALSE)="","",VLOOKUP(A223,[1]基本データ!$A$21:$R$129,12,FALSE))</f>
        <v>33161</v>
      </c>
      <c r="N222" s="220" t="str">
        <f>IF(M222="","",DATEDIF(M222,[1]基本データ!$D$5+1,"Y")&amp;"歳")</f>
        <v>34歳</v>
      </c>
      <c r="O222" s="222" t="str">
        <f>VLOOKUP(A223,[1]基本データ!$A$21:$AC$129,14,FALSE)&amp;""</f>
        <v>国会議員８６</v>
      </c>
      <c r="P222" s="224" t="str">
        <f>VLOOKUP(A223,[1]基本データ!$A$21:$AC$129,15,FALSE)&amp;""</f>
        <v>https://www.soumu.go.jp/86</v>
      </c>
      <c r="Q222" s="225"/>
      <c r="R222" s="228" t="str">
        <f>VLOOKUP(A223,[1]基本データ!$A$21:$AC$129,16,FALSE)&amp;""</f>
        <v>所属</v>
      </c>
      <c r="S222" s="230" t="str">
        <f>VLOOKUP(A223,[1]基本データ!$A$21:$AC$129,18,FALSE)&amp;""</f>
        <v>新</v>
      </c>
    </row>
    <row r="223" spans="1:19" ht="12" hidden="1" customHeight="1" x14ac:dyDescent="0.3">
      <c r="A223" s="1">
        <v>86</v>
      </c>
      <c r="B223" s="195"/>
      <c r="C223" s="203" t="str">
        <f>IF(VLOOKUP(A223,[1]基本データ!$A$21:$AC$129,20,FALSE)="○",VLOOKUP(A223,[1]基本データ!$A$21:$AC$129,5,FALSE),VLOOKUP(A223,[1]基本データ!$A$21:$AC$129,3,FALSE))&amp;""</f>
        <v>a86</v>
      </c>
      <c r="D223" s="204"/>
      <c r="E223" s="207" t="s">
        <v>29</v>
      </c>
      <c r="F223" s="204" t="str">
        <f>IF(VLOOKUP(A223,[1]基本データ!$A$21:$AC$129,20,FALSE)="○",VLOOKUP(A223,[1]基本データ!$A$21:$AC$129,3,FALSE),"")&amp;""</f>
        <v>A86</v>
      </c>
      <c r="G223" s="204"/>
      <c r="H223" s="204"/>
      <c r="I223" s="209" t="s">
        <v>24</v>
      </c>
      <c r="J223" s="199"/>
      <c r="K223" s="201"/>
      <c r="L223" s="191"/>
      <c r="M223" s="181"/>
      <c r="N223" s="183"/>
      <c r="O223" s="185"/>
      <c r="P223" s="187"/>
      <c r="Q223" s="188"/>
      <c r="R223" s="191"/>
      <c r="S223" s="193"/>
    </row>
    <row r="224" spans="1:19" ht="12" hidden="1" customHeight="1" x14ac:dyDescent="0.3">
      <c r="B224" s="195"/>
      <c r="C224" s="203"/>
      <c r="D224" s="204"/>
      <c r="E224" s="207"/>
      <c r="F224" s="204"/>
      <c r="G224" s="204"/>
      <c r="H224" s="204"/>
      <c r="I224" s="209"/>
      <c r="J224" s="199"/>
      <c r="K224" s="201"/>
      <c r="L224" s="191"/>
      <c r="M224" s="181"/>
      <c r="N224" s="183"/>
      <c r="O224" s="185"/>
      <c r="P224" s="187"/>
      <c r="Q224" s="188"/>
      <c r="R224" s="191"/>
      <c r="S224" s="193"/>
    </row>
    <row r="225" spans="1:19" ht="12" hidden="1" customHeight="1" x14ac:dyDescent="0.3">
      <c r="B225" s="196"/>
      <c r="C225" s="205"/>
      <c r="D225" s="206"/>
      <c r="E225" s="208"/>
      <c r="F225" s="206"/>
      <c r="G225" s="206"/>
      <c r="H225" s="206"/>
      <c r="I225" s="210"/>
      <c r="J225" s="200"/>
      <c r="K225" s="202"/>
      <c r="L225" s="192"/>
      <c r="M225" s="182"/>
      <c r="N225" s="184"/>
      <c r="O225" s="186"/>
      <c r="P225" s="189"/>
      <c r="Q225" s="190"/>
      <c r="R225" s="192"/>
      <c r="S225" s="194"/>
    </row>
    <row r="226" spans="1:19" ht="12" hidden="1" customHeight="1" x14ac:dyDescent="0.3">
      <c r="B226" s="232" t="str">
        <f>VLOOKUP(A227,[1]基本データ!$A$21:$AC$129,2,FALSE)&amp;""</f>
        <v>37</v>
      </c>
      <c r="C226" s="234" t="str">
        <f>IF(VLOOKUP(A227,[1]基本データ!$A$21:$AC$129,20,FALSE)="○",VLOOKUP(A227,[1]基本データ!$A$21:$AC$129,6,FALSE),VLOOKUP(A227,[1]基本データ!$A$21:$AC$129,4,FALSE))&amp;""</f>
        <v>b87</v>
      </c>
      <c r="D226" s="235"/>
      <c r="E226" s="4"/>
      <c r="F226" s="235" t="str">
        <f>IF(VLOOKUP(A227,[1]基本データ!$A$21:$AC$129,20,FALSE)="○",VLOOKUP(A227,[1]基本データ!$A$21:$AC$129,4,FALSE),"")&amp;""</f>
        <v>B87</v>
      </c>
      <c r="G226" s="235"/>
      <c r="H226" s="235"/>
      <c r="I226" s="5"/>
      <c r="J226" s="236" t="str">
        <f>VLOOKUP(A227,[1]基本データ!$A$21:$AC$129,8,FALSE)&amp;""</f>
        <v>東京都</v>
      </c>
      <c r="K226" s="238" t="str">
        <f>VLOOKUP(A227,[1]基本データ!$A$21:$AC$129,10,FALSE)&amp;""</f>
        <v>東京都港区</v>
      </c>
      <c r="L226" s="228" t="str">
        <f>VLOOKUP(A227,[1]基本データ!$A$21:$AC$129,11,FALSE)&amp;""</f>
        <v>男</v>
      </c>
      <c r="M226" s="218">
        <f>IF(VLOOKUP(A227,[1]基本データ!$A$21:$R$129,12,FALSE)="","",VLOOKUP(A227,[1]基本データ!$A$21:$R$129,12,FALSE))</f>
        <v>33162</v>
      </c>
      <c r="N226" s="220" t="str">
        <f>IF(M226="","",DATEDIF(M226,[1]基本データ!$D$5+1,"Y")&amp;"歳")</f>
        <v>34歳</v>
      </c>
      <c r="O226" s="222" t="str">
        <f>VLOOKUP(A227,[1]基本データ!$A$21:$AC$129,14,FALSE)&amp;""</f>
        <v>国会議員８７</v>
      </c>
      <c r="P226" s="224" t="str">
        <f>VLOOKUP(A227,[1]基本データ!$A$21:$AC$129,15,FALSE)&amp;""</f>
        <v>https://www.soumu.go.jp/87</v>
      </c>
      <c r="Q226" s="225"/>
      <c r="R226" s="228" t="str">
        <f>VLOOKUP(A227,[1]基本データ!$A$21:$AC$129,16,FALSE)&amp;""</f>
        <v>所属</v>
      </c>
      <c r="S226" s="230" t="str">
        <f>VLOOKUP(A227,[1]基本データ!$A$21:$AC$129,18,FALSE)&amp;""</f>
        <v>新</v>
      </c>
    </row>
    <row r="227" spans="1:19" ht="12" hidden="1" customHeight="1" x14ac:dyDescent="0.3">
      <c r="A227" s="1">
        <v>87</v>
      </c>
      <c r="B227" s="195"/>
      <c r="C227" s="203" t="str">
        <f>IF(VLOOKUP(A227,[1]基本データ!$A$21:$AC$129,20,FALSE)="○",VLOOKUP(A227,[1]基本データ!$A$21:$AC$129,5,FALSE),VLOOKUP(A227,[1]基本データ!$A$21:$AC$129,3,FALSE))&amp;""</f>
        <v>a87</v>
      </c>
      <c r="D227" s="204"/>
      <c r="E227" s="207" t="s">
        <v>29</v>
      </c>
      <c r="F227" s="204" t="str">
        <f>IF(VLOOKUP(A227,[1]基本データ!$A$21:$AC$129,20,FALSE)="○",VLOOKUP(A227,[1]基本データ!$A$21:$AC$129,3,FALSE),"")&amp;""</f>
        <v>A87</v>
      </c>
      <c r="G227" s="204"/>
      <c r="H227" s="204"/>
      <c r="I227" s="209" t="s">
        <v>24</v>
      </c>
      <c r="J227" s="199"/>
      <c r="K227" s="201"/>
      <c r="L227" s="191"/>
      <c r="M227" s="181"/>
      <c r="N227" s="183"/>
      <c r="O227" s="185"/>
      <c r="P227" s="187"/>
      <c r="Q227" s="188"/>
      <c r="R227" s="191"/>
      <c r="S227" s="193"/>
    </row>
    <row r="228" spans="1:19" ht="12" hidden="1" customHeight="1" x14ac:dyDescent="0.3">
      <c r="B228" s="195"/>
      <c r="C228" s="203"/>
      <c r="D228" s="204"/>
      <c r="E228" s="207"/>
      <c r="F228" s="204"/>
      <c r="G228" s="204"/>
      <c r="H228" s="204"/>
      <c r="I228" s="209"/>
      <c r="J228" s="199"/>
      <c r="K228" s="201"/>
      <c r="L228" s="191"/>
      <c r="M228" s="181"/>
      <c r="N228" s="183"/>
      <c r="O228" s="185"/>
      <c r="P228" s="187"/>
      <c r="Q228" s="188"/>
      <c r="R228" s="191"/>
      <c r="S228" s="193"/>
    </row>
    <row r="229" spans="1:19" ht="12" hidden="1" customHeight="1" x14ac:dyDescent="0.3">
      <c r="B229" s="196"/>
      <c r="C229" s="205"/>
      <c r="D229" s="206"/>
      <c r="E229" s="208"/>
      <c r="F229" s="206"/>
      <c r="G229" s="206"/>
      <c r="H229" s="206"/>
      <c r="I229" s="210"/>
      <c r="J229" s="200"/>
      <c r="K229" s="202"/>
      <c r="L229" s="192"/>
      <c r="M229" s="182"/>
      <c r="N229" s="184"/>
      <c r="O229" s="186"/>
      <c r="P229" s="189"/>
      <c r="Q229" s="190"/>
      <c r="R229" s="192"/>
      <c r="S229" s="194"/>
    </row>
    <row r="230" spans="1:19" ht="12" hidden="1" customHeight="1" x14ac:dyDescent="0.3">
      <c r="B230" s="232" t="str">
        <f>VLOOKUP(A231,[1]基本データ!$A$21:$AC$129,2,FALSE)&amp;""</f>
        <v>38</v>
      </c>
      <c r="C230" s="234" t="str">
        <f>IF(VLOOKUP(A231,[1]基本データ!$A$21:$AC$129,20,FALSE)="○",VLOOKUP(A231,[1]基本データ!$A$21:$AC$129,6,FALSE),VLOOKUP(A231,[1]基本データ!$A$21:$AC$129,4,FALSE))&amp;""</f>
        <v>b88</v>
      </c>
      <c r="D230" s="235"/>
      <c r="E230" s="4"/>
      <c r="F230" s="235" t="str">
        <f>IF(VLOOKUP(A231,[1]基本データ!$A$21:$AC$129,20,FALSE)="○",VLOOKUP(A231,[1]基本データ!$A$21:$AC$129,4,FALSE),"")&amp;""</f>
        <v>B88</v>
      </c>
      <c r="G230" s="235"/>
      <c r="H230" s="235"/>
      <c r="I230" s="5"/>
      <c r="J230" s="236" t="str">
        <f>VLOOKUP(A231,[1]基本データ!$A$21:$AC$129,8,FALSE)&amp;""</f>
        <v>東京都</v>
      </c>
      <c r="K230" s="238" t="str">
        <f>VLOOKUP(A231,[1]基本データ!$A$21:$AC$129,10,FALSE)&amp;""</f>
        <v>東京都港区</v>
      </c>
      <c r="L230" s="228" t="str">
        <f>VLOOKUP(A231,[1]基本データ!$A$21:$AC$129,11,FALSE)&amp;""</f>
        <v>男</v>
      </c>
      <c r="M230" s="218">
        <f>IF(VLOOKUP(A231,[1]基本データ!$A$21:$R$129,12,FALSE)="","",VLOOKUP(A231,[1]基本データ!$A$21:$R$129,12,FALSE))</f>
        <v>33163</v>
      </c>
      <c r="N230" s="220" t="str">
        <f>IF(M230="","",DATEDIF(M230,[1]基本データ!$D$5+1,"Y")&amp;"歳")</f>
        <v>34歳</v>
      </c>
      <c r="O230" s="222" t="str">
        <f>VLOOKUP(A231,[1]基本データ!$A$21:$AC$129,14,FALSE)&amp;""</f>
        <v>国会議員８８</v>
      </c>
      <c r="P230" s="224" t="str">
        <f>VLOOKUP(A231,[1]基本データ!$A$21:$AC$129,15,FALSE)&amp;""</f>
        <v>https://www.soumu.go.jp/88</v>
      </c>
      <c r="Q230" s="225"/>
      <c r="R230" s="228" t="str">
        <f>VLOOKUP(A231,[1]基本データ!$A$21:$AC$129,16,FALSE)&amp;""</f>
        <v>所属</v>
      </c>
      <c r="S230" s="230" t="str">
        <f>VLOOKUP(A231,[1]基本データ!$A$21:$AC$129,18,FALSE)&amp;""</f>
        <v>新</v>
      </c>
    </row>
    <row r="231" spans="1:19" ht="12" hidden="1" customHeight="1" x14ac:dyDescent="0.3">
      <c r="A231" s="1">
        <v>88</v>
      </c>
      <c r="B231" s="195"/>
      <c r="C231" s="203" t="str">
        <f>IF(VLOOKUP(A231,[1]基本データ!$A$21:$AC$129,20,FALSE)="○",VLOOKUP(A231,[1]基本データ!$A$21:$AC$129,5,FALSE),VLOOKUP(A231,[1]基本データ!$A$21:$AC$129,3,FALSE))&amp;""</f>
        <v>a88</v>
      </c>
      <c r="D231" s="204"/>
      <c r="E231" s="207" t="s">
        <v>29</v>
      </c>
      <c r="F231" s="204" t="str">
        <f>IF(VLOOKUP(A231,[1]基本データ!$A$21:$AC$129,20,FALSE)="○",VLOOKUP(A231,[1]基本データ!$A$21:$AC$129,3,FALSE),"")&amp;""</f>
        <v>A88</v>
      </c>
      <c r="G231" s="204"/>
      <c r="H231" s="204"/>
      <c r="I231" s="209" t="s">
        <v>24</v>
      </c>
      <c r="J231" s="199"/>
      <c r="K231" s="201"/>
      <c r="L231" s="191"/>
      <c r="M231" s="181"/>
      <c r="N231" s="183"/>
      <c r="O231" s="185"/>
      <c r="P231" s="187"/>
      <c r="Q231" s="188"/>
      <c r="R231" s="191"/>
      <c r="S231" s="193"/>
    </row>
    <row r="232" spans="1:19" ht="12" hidden="1" customHeight="1" x14ac:dyDescent="0.3">
      <c r="B232" s="195"/>
      <c r="C232" s="203"/>
      <c r="D232" s="204"/>
      <c r="E232" s="207"/>
      <c r="F232" s="204"/>
      <c r="G232" s="204"/>
      <c r="H232" s="204"/>
      <c r="I232" s="209"/>
      <c r="J232" s="199"/>
      <c r="K232" s="201"/>
      <c r="L232" s="191"/>
      <c r="M232" s="181"/>
      <c r="N232" s="183"/>
      <c r="O232" s="185"/>
      <c r="P232" s="187"/>
      <c r="Q232" s="188"/>
      <c r="R232" s="191"/>
      <c r="S232" s="193"/>
    </row>
    <row r="233" spans="1:19" ht="12" hidden="1" customHeight="1" x14ac:dyDescent="0.3">
      <c r="B233" s="196"/>
      <c r="C233" s="205"/>
      <c r="D233" s="206"/>
      <c r="E233" s="208"/>
      <c r="F233" s="206"/>
      <c r="G233" s="206"/>
      <c r="H233" s="206"/>
      <c r="I233" s="210"/>
      <c r="J233" s="200"/>
      <c r="K233" s="202"/>
      <c r="L233" s="192"/>
      <c r="M233" s="182"/>
      <c r="N233" s="184"/>
      <c r="O233" s="186"/>
      <c r="P233" s="189"/>
      <c r="Q233" s="190"/>
      <c r="R233" s="192"/>
      <c r="S233" s="194"/>
    </row>
    <row r="234" spans="1:19" ht="12" hidden="1" customHeight="1" x14ac:dyDescent="0.3">
      <c r="B234" s="232" t="str">
        <f>VLOOKUP(A235,[1]基本データ!$A$21:$AC$129,2,FALSE)&amp;""</f>
        <v>39</v>
      </c>
      <c r="C234" s="234" t="str">
        <f>IF(VLOOKUP(A235,[1]基本データ!$A$21:$AC$129,20,FALSE)="○",VLOOKUP(A235,[1]基本データ!$A$21:$AC$129,6,FALSE),VLOOKUP(A235,[1]基本データ!$A$21:$AC$129,4,FALSE))&amp;""</f>
        <v>b89</v>
      </c>
      <c r="D234" s="235"/>
      <c r="E234" s="4"/>
      <c r="F234" s="235" t="str">
        <f>IF(VLOOKUP(A235,[1]基本データ!$A$21:$AC$129,20,FALSE)="○",VLOOKUP(A235,[1]基本データ!$A$21:$AC$129,4,FALSE),"")&amp;""</f>
        <v>B89</v>
      </c>
      <c r="G234" s="235"/>
      <c r="H234" s="235"/>
      <c r="I234" s="5"/>
      <c r="J234" s="236" t="str">
        <f>VLOOKUP(A235,[1]基本データ!$A$21:$AC$129,8,FALSE)&amp;""</f>
        <v>東京都</v>
      </c>
      <c r="K234" s="238" t="str">
        <f>VLOOKUP(A235,[1]基本データ!$A$21:$AC$129,10,FALSE)&amp;""</f>
        <v>東京都港区</v>
      </c>
      <c r="L234" s="228" t="str">
        <f>VLOOKUP(A235,[1]基本データ!$A$21:$AC$129,11,FALSE)&amp;""</f>
        <v>男</v>
      </c>
      <c r="M234" s="218">
        <f>IF(VLOOKUP(A235,[1]基本データ!$A$21:$R$129,12,FALSE)="","",VLOOKUP(A235,[1]基本データ!$A$21:$R$129,12,FALSE))</f>
        <v>33164</v>
      </c>
      <c r="N234" s="220" t="str">
        <f>IF(M234="","",DATEDIF(M234,[1]基本データ!$D$5+1,"Y")&amp;"歳")</f>
        <v>34歳</v>
      </c>
      <c r="O234" s="222" t="str">
        <f>VLOOKUP(A235,[1]基本データ!$A$21:$AC$129,14,FALSE)&amp;""</f>
        <v>国会議員８９</v>
      </c>
      <c r="P234" s="224" t="str">
        <f>VLOOKUP(A235,[1]基本データ!$A$21:$AC$129,15,FALSE)&amp;""</f>
        <v>https://www.soumu.go.jp/89</v>
      </c>
      <c r="Q234" s="225"/>
      <c r="R234" s="228" t="str">
        <f>VLOOKUP(A235,[1]基本データ!$A$21:$AC$129,16,FALSE)&amp;""</f>
        <v>所属</v>
      </c>
      <c r="S234" s="230" t="str">
        <f>VLOOKUP(A235,[1]基本データ!$A$21:$AC$129,18,FALSE)&amp;""</f>
        <v>新</v>
      </c>
    </row>
    <row r="235" spans="1:19" ht="12" hidden="1" customHeight="1" x14ac:dyDescent="0.3">
      <c r="A235" s="1">
        <v>89</v>
      </c>
      <c r="B235" s="195"/>
      <c r="C235" s="203" t="str">
        <f>IF(VLOOKUP(A235,[1]基本データ!$A$21:$AC$129,20,FALSE)="○",VLOOKUP(A235,[1]基本データ!$A$21:$AC$129,5,FALSE),VLOOKUP(A235,[1]基本データ!$A$21:$AC$129,3,FALSE))&amp;""</f>
        <v>a89</v>
      </c>
      <c r="D235" s="204"/>
      <c r="E235" s="207" t="s">
        <v>29</v>
      </c>
      <c r="F235" s="204" t="str">
        <f>IF(VLOOKUP(A235,[1]基本データ!$A$21:$AC$129,20,FALSE)="○",VLOOKUP(A235,[1]基本データ!$A$21:$AC$129,3,FALSE),"")&amp;""</f>
        <v>A89</v>
      </c>
      <c r="G235" s="204"/>
      <c r="H235" s="204"/>
      <c r="I235" s="209" t="s">
        <v>24</v>
      </c>
      <c r="J235" s="199"/>
      <c r="K235" s="201"/>
      <c r="L235" s="191"/>
      <c r="M235" s="181"/>
      <c r="N235" s="183"/>
      <c r="O235" s="185"/>
      <c r="P235" s="187"/>
      <c r="Q235" s="188"/>
      <c r="R235" s="191"/>
      <c r="S235" s="193"/>
    </row>
    <row r="236" spans="1:19" ht="12" hidden="1" customHeight="1" x14ac:dyDescent="0.3">
      <c r="B236" s="195"/>
      <c r="C236" s="203"/>
      <c r="D236" s="204"/>
      <c r="E236" s="207"/>
      <c r="F236" s="204"/>
      <c r="G236" s="204"/>
      <c r="H236" s="204"/>
      <c r="I236" s="209"/>
      <c r="J236" s="199"/>
      <c r="K236" s="201"/>
      <c r="L236" s="191"/>
      <c r="M236" s="181"/>
      <c r="N236" s="183"/>
      <c r="O236" s="185"/>
      <c r="P236" s="187"/>
      <c r="Q236" s="188"/>
      <c r="R236" s="191"/>
      <c r="S236" s="193"/>
    </row>
    <row r="237" spans="1:19" ht="12" hidden="1" customHeight="1" x14ac:dyDescent="0.3">
      <c r="B237" s="196"/>
      <c r="C237" s="205"/>
      <c r="D237" s="206"/>
      <c r="E237" s="208"/>
      <c r="F237" s="206"/>
      <c r="G237" s="206"/>
      <c r="H237" s="206"/>
      <c r="I237" s="210"/>
      <c r="J237" s="200"/>
      <c r="K237" s="202"/>
      <c r="L237" s="192"/>
      <c r="M237" s="182"/>
      <c r="N237" s="184"/>
      <c r="O237" s="186"/>
      <c r="P237" s="189"/>
      <c r="Q237" s="190"/>
      <c r="R237" s="192"/>
      <c r="S237" s="194"/>
    </row>
    <row r="238" spans="1:19" ht="12" hidden="1" customHeight="1" x14ac:dyDescent="0.3">
      <c r="B238" s="232" t="str">
        <f>VLOOKUP(A239,[1]基本データ!$A$21:$AC$129,2,FALSE)&amp;""</f>
        <v>40</v>
      </c>
      <c r="C238" s="234" t="str">
        <f>IF(VLOOKUP(A239,[1]基本データ!$A$21:$AC$129,20,FALSE)="○",VLOOKUP(A239,[1]基本データ!$A$21:$AC$129,6,FALSE),VLOOKUP(A239,[1]基本データ!$A$21:$AC$129,4,FALSE))&amp;""</f>
        <v>b90</v>
      </c>
      <c r="D238" s="235"/>
      <c r="E238" s="4"/>
      <c r="F238" s="235" t="str">
        <f>IF(VLOOKUP(A239,[1]基本データ!$A$21:$AC$129,20,FALSE)="○",VLOOKUP(A239,[1]基本データ!$A$21:$AC$129,4,FALSE),"")&amp;""</f>
        <v>B90</v>
      </c>
      <c r="G238" s="235"/>
      <c r="H238" s="235"/>
      <c r="I238" s="5"/>
      <c r="J238" s="236" t="str">
        <f>VLOOKUP(A239,[1]基本データ!$A$21:$AC$129,8,FALSE)&amp;""</f>
        <v>東京都</v>
      </c>
      <c r="K238" s="238" t="str">
        <f>VLOOKUP(A239,[1]基本データ!$A$21:$AC$129,10,FALSE)&amp;""</f>
        <v>東京都港区</v>
      </c>
      <c r="L238" s="228" t="str">
        <f>VLOOKUP(A239,[1]基本データ!$A$21:$AC$129,11,FALSE)&amp;""</f>
        <v>男</v>
      </c>
      <c r="M238" s="218">
        <f>IF(VLOOKUP(A239,[1]基本データ!$A$21:$R$129,12,FALSE)="","",VLOOKUP(A239,[1]基本データ!$A$21:$R$129,12,FALSE))</f>
        <v>33165</v>
      </c>
      <c r="N238" s="220" t="str">
        <f>IF(M238="","",DATEDIF(M238,[1]基本データ!$D$5+1,"Y")&amp;"歳")</f>
        <v>34歳</v>
      </c>
      <c r="O238" s="222" t="str">
        <f>VLOOKUP(A239,[1]基本データ!$A$21:$AC$129,14,FALSE)&amp;""</f>
        <v>国会議員９０</v>
      </c>
      <c r="P238" s="224" t="str">
        <f>VLOOKUP(A239,[1]基本データ!$A$21:$AC$129,15,FALSE)&amp;""</f>
        <v>https://www.soumu.go.jp/90</v>
      </c>
      <c r="Q238" s="225"/>
      <c r="R238" s="228" t="str">
        <f>VLOOKUP(A239,[1]基本データ!$A$21:$AC$129,16,FALSE)&amp;""</f>
        <v>所属</v>
      </c>
      <c r="S238" s="230" t="str">
        <f>VLOOKUP(A239,[1]基本データ!$A$21:$AC$129,18,FALSE)&amp;""</f>
        <v>新</v>
      </c>
    </row>
    <row r="239" spans="1:19" ht="12" hidden="1" customHeight="1" x14ac:dyDescent="0.3">
      <c r="A239" s="1">
        <v>90</v>
      </c>
      <c r="B239" s="195"/>
      <c r="C239" s="203" t="str">
        <f>IF(VLOOKUP(A239,[1]基本データ!$A$21:$AC$129,20,FALSE)="○",VLOOKUP(A239,[1]基本データ!$A$21:$AC$129,5,FALSE),VLOOKUP(A239,[1]基本データ!$A$21:$AC$129,3,FALSE))&amp;""</f>
        <v>a90</v>
      </c>
      <c r="D239" s="204"/>
      <c r="E239" s="207" t="s">
        <v>29</v>
      </c>
      <c r="F239" s="204" t="str">
        <f>IF(VLOOKUP(A239,[1]基本データ!$A$21:$AC$129,20,FALSE)="○",VLOOKUP(A239,[1]基本データ!$A$21:$AC$129,3,FALSE),"")&amp;""</f>
        <v>A90</v>
      </c>
      <c r="G239" s="204"/>
      <c r="H239" s="204"/>
      <c r="I239" s="209" t="s">
        <v>24</v>
      </c>
      <c r="J239" s="199"/>
      <c r="K239" s="201"/>
      <c r="L239" s="191"/>
      <c r="M239" s="181"/>
      <c r="N239" s="183"/>
      <c r="O239" s="185"/>
      <c r="P239" s="187"/>
      <c r="Q239" s="188"/>
      <c r="R239" s="191"/>
      <c r="S239" s="193"/>
    </row>
    <row r="240" spans="1:19" ht="12" hidden="1" customHeight="1" x14ac:dyDescent="0.3">
      <c r="B240" s="195"/>
      <c r="C240" s="203"/>
      <c r="D240" s="204"/>
      <c r="E240" s="207"/>
      <c r="F240" s="204"/>
      <c r="G240" s="204"/>
      <c r="H240" s="204"/>
      <c r="I240" s="209"/>
      <c r="J240" s="199"/>
      <c r="K240" s="201"/>
      <c r="L240" s="191"/>
      <c r="M240" s="181"/>
      <c r="N240" s="183"/>
      <c r="O240" s="185"/>
      <c r="P240" s="187"/>
      <c r="Q240" s="188"/>
      <c r="R240" s="191"/>
      <c r="S240" s="193"/>
    </row>
    <row r="241" spans="1:19" ht="12" hidden="1" customHeight="1" x14ac:dyDescent="0.3">
      <c r="B241" s="196"/>
      <c r="C241" s="205"/>
      <c r="D241" s="206"/>
      <c r="E241" s="208"/>
      <c r="F241" s="206"/>
      <c r="G241" s="206"/>
      <c r="H241" s="206"/>
      <c r="I241" s="210"/>
      <c r="J241" s="200"/>
      <c r="K241" s="202"/>
      <c r="L241" s="192"/>
      <c r="M241" s="182"/>
      <c r="N241" s="184"/>
      <c r="O241" s="186"/>
      <c r="P241" s="189"/>
      <c r="Q241" s="190"/>
      <c r="R241" s="192"/>
      <c r="S241" s="194"/>
    </row>
    <row r="242" spans="1:19" ht="12" hidden="1" customHeight="1" x14ac:dyDescent="0.3">
      <c r="B242" s="232" t="str">
        <f>VLOOKUP(A243,[1]基本データ!$A$21:$AC$129,2,FALSE)&amp;""</f>
        <v>41</v>
      </c>
      <c r="C242" s="234" t="str">
        <f>IF(VLOOKUP(A243,[1]基本データ!$A$21:$AC$129,20,FALSE)="○",VLOOKUP(A243,[1]基本データ!$A$21:$AC$129,6,FALSE),VLOOKUP(A243,[1]基本データ!$A$21:$AC$129,4,FALSE))&amp;""</f>
        <v>b91</v>
      </c>
      <c r="D242" s="235"/>
      <c r="E242" s="4"/>
      <c r="F242" s="235" t="str">
        <f>IF(VLOOKUP(A243,[1]基本データ!$A$21:$AC$129,20,FALSE)="○",VLOOKUP(A243,[1]基本データ!$A$21:$AC$129,4,FALSE),"")&amp;""</f>
        <v>B91</v>
      </c>
      <c r="G242" s="235"/>
      <c r="H242" s="235"/>
      <c r="I242" s="5"/>
      <c r="J242" s="236" t="str">
        <f>VLOOKUP(A243,[1]基本データ!$A$21:$AC$129,8,FALSE)&amp;""</f>
        <v>東京都</v>
      </c>
      <c r="K242" s="238" t="str">
        <f>VLOOKUP(A243,[1]基本データ!$A$21:$AC$129,10,FALSE)&amp;""</f>
        <v>東京都港区</v>
      </c>
      <c r="L242" s="228" t="str">
        <f>VLOOKUP(A243,[1]基本データ!$A$21:$AC$129,11,FALSE)&amp;""</f>
        <v>男</v>
      </c>
      <c r="M242" s="218">
        <f>IF(VLOOKUP(A243,[1]基本データ!$A$21:$R$129,12,FALSE)="","",VLOOKUP(A243,[1]基本データ!$A$21:$R$129,12,FALSE))</f>
        <v>33166</v>
      </c>
      <c r="N242" s="220" t="str">
        <f>IF(M242="","",DATEDIF(M242,[1]基本データ!$D$5+1,"Y")&amp;"歳")</f>
        <v>34歳</v>
      </c>
      <c r="O242" s="222" t="str">
        <f>VLOOKUP(A243,[1]基本データ!$A$21:$AC$129,14,FALSE)&amp;""</f>
        <v>国会議員９１</v>
      </c>
      <c r="P242" s="224" t="str">
        <f>VLOOKUP(A243,[1]基本データ!$A$21:$AC$129,15,FALSE)&amp;""</f>
        <v>https://www.soumu.go.jp/91</v>
      </c>
      <c r="Q242" s="225"/>
      <c r="R242" s="228" t="str">
        <f>VLOOKUP(A243,[1]基本データ!$A$21:$AC$129,16,FALSE)&amp;""</f>
        <v>所属</v>
      </c>
      <c r="S242" s="230" t="str">
        <f>VLOOKUP(A243,[1]基本データ!$A$21:$AC$129,18,FALSE)&amp;""</f>
        <v>新</v>
      </c>
    </row>
    <row r="243" spans="1:19" ht="12" hidden="1" customHeight="1" x14ac:dyDescent="0.3">
      <c r="A243" s="1">
        <v>91</v>
      </c>
      <c r="B243" s="195"/>
      <c r="C243" s="203" t="str">
        <f>IF(VLOOKUP(A243,[1]基本データ!$A$21:$AC$129,20,FALSE)="○",VLOOKUP(A243,[1]基本データ!$A$21:$AC$129,5,FALSE),VLOOKUP(A243,[1]基本データ!$A$21:$AC$129,3,FALSE))&amp;""</f>
        <v>a91</v>
      </c>
      <c r="D243" s="204"/>
      <c r="E243" s="207" t="s">
        <v>29</v>
      </c>
      <c r="F243" s="204" t="str">
        <f>IF(VLOOKUP(A243,[1]基本データ!$A$21:$AC$129,20,FALSE)="○",VLOOKUP(A243,[1]基本データ!$A$21:$AC$129,3,FALSE),"")&amp;""</f>
        <v>A91</v>
      </c>
      <c r="G243" s="204"/>
      <c r="H243" s="204"/>
      <c r="I243" s="209" t="s">
        <v>24</v>
      </c>
      <c r="J243" s="199"/>
      <c r="K243" s="201"/>
      <c r="L243" s="191"/>
      <c r="M243" s="181"/>
      <c r="N243" s="183"/>
      <c r="O243" s="185"/>
      <c r="P243" s="187"/>
      <c r="Q243" s="188"/>
      <c r="R243" s="191"/>
      <c r="S243" s="193"/>
    </row>
    <row r="244" spans="1:19" ht="12" hidden="1" customHeight="1" x14ac:dyDescent="0.3">
      <c r="B244" s="195"/>
      <c r="C244" s="203"/>
      <c r="D244" s="204"/>
      <c r="E244" s="207"/>
      <c r="F244" s="204"/>
      <c r="G244" s="204"/>
      <c r="H244" s="204"/>
      <c r="I244" s="209"/>
      <c r="J244" s="199"/>
      <c r="K244" s="201"/>
      <c r="L244" s="191"/>
      <c r="M244" s="181"/>
      <c r="N244" s="183"/>
      <c r="O244" s="185"/>
      <c r="P244" s="187"/>
      <c r="Q244" s="188"/>
      <c r="R244" s="191"/>
      <c r="S244" s="193"/>
    </row>
    <row r="245" spans="1:19" ht="12" hidden="1" customHeight="1" thickBot="1" x14ac:dyDescent="0.35">
      <c r="B245" s="233"/>
      <c r="C245" s="240"/>
      <c r="D245" s="241"/>
      <c r="E245" s="242"/>
      <c r="F245" s="241"/>
      <c r="G245" s="241"/>
      <c r="H245" s="241"/>
      <c r="I245" s="243"/>
      <c r="J245" s="237"/>
      <c r="K245" s="239"/>
      <c r="L245" s="229"/>
      <c r="M245" s="219"/>
      <c r="N245" s="221"/>
      <c r="O245" s="223"/>
      <c r="P245" s="226"/>
      <c r="Q245" s="227"/>
      <c r="R245" s="229"/>
      <c r="S245" s="231"/>
    </row>
    <row r="246" spans="1:19" ht="13.5" hidden="1" customHeight="1" thickBot="1" x14ac:dyDescent="0.35">
      <c r="B246" s="212"/>
      <c r="C246" s="212"/>
      <c r="D246" s="213"/>
      <c r="E246" s="213"/>
      <c r="F246" s="213"/>
      <c r="G246" s="213"/>
      <c r="H246" s="213"/>
      <c r="I246" s="213"/>
      <c r="J246" s="213"/>
      <c r="K246" s="213"/>
      <c r="L246" s="213"/>
      <c r="M246" s="213"/>
      <c r="N246" s="213"/>
      <c r="O246" s="213"/>
      <c r="P246" s="213"/>
      <c r="Q246" s="213"/>
      <c r="R246" s="213"/>
      <c r="S246" s="213"/>
    </row>
    <row r="247" spans="1:19" ht="24" hidden="1" customHeight="1" x14ac:dyDescent="0.3">
      <c r="B247" s="214" t="s">
        <v>27</v>
      </c>
      <c r="C247" s="215" t="s">
        <v>28</v>
      </c>
      <c r="D247" s="216"/>
      <c r="E247" s="216"/>
      <c r="F247" s="216"/>
      <c r="G247" s="216"/>
      <c r="H247" s="216"/>
      <c r="I247" s="217"/>
      <c r="J247" s="114" t="s">
        <v>15</v>
      </c>
      <c r="K247" s="114" t="s">
        <v>16</v>
      </c>
      <c r="L247" s="150" t="s">
        <v>25</v>
      </c>
      <c r="M247" s="152" t="s">
        <v>18</v>
      </c>
      <c r="N247" s="150" t="s">
        <v>19</v>
      </c>
      <c r="O247" s="118" t="s">
        <v>20</v>
      </c>
      <c r="P247" s="120" t="s">
        <v>21</v>
      </c>
      <c r="Q247" s="121"/>
      <c r="R247" s="123" t="s">
        <v>22</v>
      </c>
      <c r="S247" s="77" t="s">
        <v>23</v>
      </c>
    </row>
    <row r="248" spans="1:19" ht="24" hidden="1" customHeight="1" x14ac:dyDescent="0.3">
      <c r="B248" s="166"/>
      <c r="C248" s="170"/>
      <c r="D248" s="171"/>
      <c r="E248" s="171"/>
      <c r="F248" s="171"/>
      <c r="G248" s="171"/>
      <c r="H248" s="171"/>
      <c r="I248" s="172"/>
      <c r="J248" s="115"/>
      <c r="K248" s="115"/>
      <c r="L248" s="151"/>
      <c r="M248" s="153"/>
      <c r="N248" s="151"/>
      <c r="O248" s="119"/>
      <c r="P248" s="117"/>
      <c r="Q248" s="122"/>
      <c r="R248" s="124"/>
      <c r="S248" s="78"/>
    </row>
    <row r="249" spans="1:19" ht="12" hidden="1" customHeight="1" x14ac:dyDescent="0.3">
      <c r="B249" s="232" t="str">
        <f>VLOOKUP(A250,[1]基本データ!$A$21:$AC$129,2,FALSE)&amp;""</f>
        <v>42</v>
      </c>
      <c r="C249" s="234" t="str">
        <f>IF(VLOOKUP(A250,[1]基本データ!$A$21:$AC$129,20,FALSE)="○",VLOOKUP(A250,[1]基本データ!$A$21:$AC$129,6,FALSE),VLOOKUP(A250,[1]基本データ!$A$21:$AC$129,4,FALSE))&amp;""</f>
        <v>b92</v>
      </c>
      <c r="D249" s="235"/>
      <c r="E249" s="4"/>
      <c r="F249" s="235" t="str">
        <f>IF(VLOOKUP(A250,[1]基本データ!$A$21:$AC$129,20,FALSE)="○",VLOOKUP(A250,[1]基本データ!$A$21:$AC$129,4,FALSE),"")&amp;""</f>
        <v>B92</v>
      </c>
      <c r="G249" s="235"/>
      <c r="H249" s="235"/>
      <c r="I249" s="5"/>
      <c r="J249" s="236" t="str">
        <f>VLOOKUP(A250,[1]基本データ!$A$21:$AC$129,8,FALSE)&amp;""</f>
        <v>東京都</v>
      </c>
      <c r="K249" s="238" t="str">
        <f>VLOOKUP(A250,[1]基本データ!$A$21:$AC$129,10,FALSE)&amp;""</f>
        <v>東京都港区</v>
      </c>
      <c r="L249" s="228" t="str">
        <f>VLOOKUP(A250,[1]基本データ!$A$21:$AC$129,11,FALSE)&amp;""</f>
        <v>男</v>
      </c>
      <c r="M249" s="218">
        <f>IF(VLOOKUP(A250,[1]基本データ!$A$21:$R$129,12,FALSE)="","",VLOOKUP(A250,[1]基本データ!$A$21:$R$129,12,FALSE))</f>
        <v>33167</v>
      </c>
      <c r="N249" s="220" t="str">
        <f>IF(M249="","",DATEDIF(M249,[1]基本データ!$D$5+1,"Y")&amp;"歳")</f>
        <v>34歳</v>
      </c>
      <c r="O249" s="222" t="str">
        <f>VLOOKUP(A250,[1]基本データ!$A$21:$AC$129,14,FALSE)&amp;""</f>
        <v>国会議員９２</v>
      </c>
      <c r="P249" s="224" t="str">
        <f>VLOOKUP(A250,[1]基本データ!$A$21:$AC$129,15,FALSE)&amp;""</f>
        <v>https://www.soumu.go.jp/92</v>
      </c>
      <c r="Q249" s="225"/>
      <c r="R249" s="228" t="str">
        <f>VLOOKUP(A250,[1]基本データ!$A$21:$AC$129,16,FALSE)&amp;""</f>
        <v>所属</v>
      </c>
      <c r="S249" s="230" t="str">
        <f>VLOOKUP(A250,[1]基本データ!$A$21:$AC$129,18,FALSE)&amp;""</f>
        <v>新</v>
      </c>
    </row>
    <row r="250" spans="1:19" ht="12" hidden="1" customHeight="1" x14ac:dyDescent="0.3">
      <c r="A250" s="1">
        <v>92</v>
      </c>
      <c r="B250" s="195"/>
      <c r="C250" s="203" t="str">
        <f>IF(VLOOKUP(A250,[1]基本データ!$A$21:$AC$129,20,FALSE)="○",VLOOKUP(A250,[1]基本データ!$A$21:$AC$129,5,FALSE),VLOOKUP(A250,[1]基本データ!$A$21:$AC$129,3,FALSE))&amp;""</f>
        <v>a92</v>
      </c>
      <c r="D250" s="204"/>
      <c r="E250" s="207" t="s">
        <v>29</v>
      </c>
      <c r="F250" s="204" t="str">
        <f>IF(VLOOKUP(A250,[1]基本データ!$A$21:$AC$129,20,FALSE)="○",VLOOKUP(A250,[1]基本データ!$A$21:$AC$129,3,FALSE),"")&amp;""</f>
        <v>A92</v>
      </c>
      <c r="G250" s="204"/>
      <c r="H250" s="204"/>
      <c r="I250" s="209" t="s">
        <v>24</v>
      </c>
      <c r="J250" s="199"/>
      <c r="K250" s="201"/>
      <c r="L250" s="191"/>
      <c r="M250" s="181"/>
      <c r="N250" s="183"/>
      <c r="O250" s="185"/>
      <c r="P250" s="187"/>
      <c r="Q250" s="188"/>
      <c r="R250" s="191"/>
      <c r="S250" s="193"/>
    </row>
    <row r="251" spans="1:19" ht="12" hidden="1" customHeight="1" x14ac:dyDescent="0.3">
      <c r="B251" s="195"/>
      <c r="C251" s="203"/>
      <c r="D251" s="204"/>
      <c r="E251" s="207"/>
      <c r="F251" s="204"/>
      <c r="G251" s="204"/>
      <c r="H251" s="204"/>
      <c r="I251" s="209"/>
      <c r="J251" s="199"/>
      <c r="K251" s="201"/>
      <c r="L251" s="191"/>
      <c r="M251" s="181"/>
      <c r="N251" s="183"/>
      <c r="O251" s="185"/>
      <c r="P251" s="187"/>
      <c r="Q251" s="188"/>
      <c r="R251" s="191"/>
      <c r="S251" s="193"/>
    </row>
    <row r="252" spans="1:19" ht="12" hidden="1" customHeight="1" x14ac:dyDescent="0.3">
      <c r="B252" s="196"/>
      <c r="C252" s="205"/>
      <c r="D252" s="206"/>
      <c r="E252" s="208"/>
      <c r="F252" s="206"/>
      <c r="G252" s="206"/>
      <c r="H252" s="206"/>
      <c r="I252" s="210"/>
      <c r="J252" s="200"/>
      <c r="K252" s="202"/>
      <c r="L252" s="192"/>
      <c r="M252" s="182"/>
      <c r="N252" s="184"/>
      <c r="O252" s="186"/>
      <c r="P252" s="189"/>
      <c r="Q252" s="190"/>
      <c r="R252" s="192"/>
      <c r="S252" s="194"/>
    </row>
    <row r="253" spans="1:19" ht="12" hidden="1" customHeight="1" x14ac:dyDescent="0.3">
      <c r="B253" s="232" t="str">
        <f>VLOOKUP(A254,[1]基本データ!$A$21:$AC$129,2,FALSE)&amp;""</f>
        <v>43</v>
      </c>
      <c r="C253" s="234" t="str">
        <f>IF(VLOOKUP(A254,[1]基本データ!$A$21:$AC$129,20,FALSE)="○",VLOOKUP(A254,[1]基本データ!$A$21:$AC$129,6,FALSE),VLOOKUP(A254,[1]基本データ!$A$21:$AC$129,4,FALSE))&amp;""</f>
        <v>b93</v>
      </c>
      <c r="D253" s="235"/>
      <c r="E253" s="4"/>
      <c r="F253" s="235" t="str">
        <f>IF(VLOOKUP(A254,[1]基本データ!$A$21:$AC$129,20,FALSE)="○",VLOOKUP(A254,[1]基本データ!$A$21:$AC$129,4,FALSE),"")&amp;""</f>
        <v>B93</v>
      </c>
      <c r="G253" s="235"/>
      <c r="H253" s="235"/>
      <c r="I253" s="5"/>
      <c r="J253" s="236" t="str">
        <f>VLOOKUP(A254,[1]基本データ!$A$21:$AC$129,8,FALSE)&amp;""</f>
        <v>東京都</v>
      </c>
      <c r="K253" s="238" t="str">
        <f>VLOOKUP(A254,[1]基本データ!$A$21:$AC$129,10,FALSE)&amp;""</f>
        <v>東京都港区</v>
      </c>
      <c r="L253" s="228" t="str">
        <f>VLOOKUP(A254,[1]基本データ!$A$21:$AC$129,11,FALSE)&amp;""</f>
        <v>男</v>
      </c>
      <c r="M253" s="218">
        <f>IF(VLOOKUP(A254,[1]基本データ!$A$21:$R$129,12,FALSE)="","",VLOOKUP(A254,[1]基本データ!$A$21:$R$129,12,FALSE))</f>
        <v>33168</v>
      </c>
      <c r="N253" s="220" t="str">
        <f>IF(M253="","",DATEDIF(M253,[1]基本データ!$D$5+1,"Y")&amp;"歳")</f>
        <v>34歳</v>
      </c>
      <c r="O253" s="222" t="str">
        <f>VLOOKUP(A254,[1]基本データ!$A$21:$AC$129,14,FALSE)&amp;""</f>
        <v>国会議員９３</v>
      </c>
      <c r="P253" s="224" t="str">
        <f>VLOOKUP(A254,[1]基本データ!$A$21:$AC$129,15,FALSE)&amp;""</f>
        <v>https://www.soumu.go.jp/93</v>
      </c>
      <c r="Q253" s="225"/>
      <c r="R253" s="228" t="str">
        <f>VLOOKUP(A254,[1]基本データ!$A$21:$AC$129,16,FALSE)&amp;""</f>
        <v>所属</v>
      </c>
      <c r="S253" s="230" t="str">
        <f>VLOOKUP(A254,[1]基本データ!$A$21:$AC$129,18,FALSE)&amp;""</f>
        <v>新</v>
      </c>
    </row>
    <row r="254" spans="1:19" ht="12" hidden="1" customHeight="1" x14ac:dyDescent="0.3">
      <c r="A254" s="1">
        <v>93</v>
      </c>
      <c r="B254" s="195"/>
      <c r="C254" s="203" t="str">
        <f>IF(VLOOKUP(A254,[1]基本データ!$A$21:$AC$129,20,FALSE)="○",VLOOKUP(A254,[1]基本データ!$A$21:$AC$129,5,FALSE),VLOOKUP(A254,[1]基本データ!$A$21:$AC$129,3,FALSE))&amp;""</f>
        <v>a93</v>
      </c>
      <c r="D254" s="204"/>
      <c r="E254" s="207" t="s">
        <v>29</v>
      </c>
      <c r="F254" s="204" t="str">
        <f>IF(VLOOKUP(A254,[1]基本データ!$A$21:$AC$129,20,FALSE)="○",VLOOKUP(A254,[1]基本データ!$A$21:$AC$129,3,FALSE),"")&amp;""</f>
        <v>A93</v>
      </c>
      <c r="G254" s="204"/>
      <c r="H254" s="204"/>
      <c r="I254" s="209" t="s">
        <v>24</v>
      </c>
      <c r="J254" s="199"/>
      <c r="K254" s="201"/>
      <c r="L254" s="191"/>
      <c r="M254" s="181"/>
      <c r="N254" s="183"/>
      <c r="O254" s="185"/>
      <c r="P254" s="187"/>
      <c r="Q254" s="188"/>
      <c r="R254" s="191"/>
      <c r="S254" s="193"/>
    </row>
    <row r="255" spans="1:19" ht="12" hidden="1" customHeight="1" x14ac:dyDescent="0.3">
      <c r="B255" s="195"/>
      <c r="C255" s="203"/>
      <c r="D255" s="204"/>
      <c r="E255" s="207"/>
      <c r="F255" s="204"/>
      <c r="G255" s="204"/>
      <c r="H255" s="204"/>
      <c r="I255" s="209"/>
      <c r="J255" s="199"/>
      <c r="K255" s="201"/>
      <c r="L255" s="191"/>
      <c r="M255" s="181"/>
      <c r="N255" s="183"/>
      <c r="O255" s="185"/>
      <c r="P255" s="187"/>
      <c r="Q255" s="188"/>
      <c r="R255" s="191"/>
      <c r="S255" s="193"/>
    </row>
    <row r="256" spans="1:19" ht="12" hidden="1" customHeight="1" x14ac:dyDescent="0.3">
      <c r="B256" s="196"/>
      <c r="C256" s="205"/>
      <c r="D256" s="206"/>
      <c r="E256" s="208"/>
      <c r="F256" s="206"/>
      <c r="G256" s="206"/>
      <c r="H256" s="206"/>
      <c r="I256" s="210"/>
      <c r="J256" s="200"/>
      <c r="K256" s="202"/>
      <c r="L256" s="192"/>
      <c r="M256" s="182"/>
      <c r="N256" s="184"/>
      <c r="O256" s="186"/>
      <c r="P256" s="189"/>
      <c r="Q256" s="190"/>
      <c r="R256" s="192"/>
      <c r="S256" s="194"/>
    </row>
    <row r="257" spans="1:19" ht="12" hidden="1" customHeight="1" x14ac:dyDescent="0.3">
      <c r="B257" s="232" t="str">
        <f>VLOOKUP(A258,[1]基本データ!$A$21:$AC$129,2,FALSE)&amp;""</f>
        <v>44</v>
      </c>
      <c r="C257" s="234" t="str">
        <f>IF(VLOOKUP(A258,[1]基本データ!$A$21:$AC$129,20,FALSE)="○",VLOOKUP(A258,[1]基本データ!$A$21:$AC$129,6,FALSE),VLOOKUP(A258,[1]基本データ!$A$21:$AC$129,4,FALSE))&amp;""</f>
        <v>b94</v>
      </c>
      <c r="D257" s="235"/>
      <c r="E257" s="4"/>
      <c r="F257" s="235" t="str">
        <f>IF(VLOOKUP(A258,[1]基本データ!$A$21:$AC$129,20,FALSE)="○",VLOOKUP(A258,[1]基本データ!$A$21:$AC$129,4,FALSE),"")&amp;""</f>
        <v>B94</v>
      </c>
      <c r="G257" s="235"/>
      <c r="H257" s="235"/>
      <c r="I257" s="5"/>
      <c r="J257" s="236" t="str">
        <f>VLOOKUP(A258,[1]基本データ!$A$21:$AC$129,8,FALSE)&amp;""</f>
        <v>東京都</v>
      </c>
      <c r="K257" s="238" t="str">
        <f>VLOOKUP(A258,[1]基本データ!$A$21:$AC$129,10,FALSE)&amp;""</f>
        <v>東京都港区</v>
      </c>
      <c r="L257" s="228" t="str">
        <f>VLOOKUP(A258,[1]基本データ!$A$21:$AC$129,11,FALSE)&amp;""</f>
        <v>男</v>
      </c>
      <c r="M257" s="218">
        <f>IF(VLOOKUP(A258,[1]基本データ!$A$21:$R$129,12,FALSE)="","",VLOOKUP(A258,[1]基本データ!$A$21:$R$129,12,FALSE))</f>
        <v>33169</v>
      </c>
      <c r="N257" s="220" t="str">
        <f>IF(M257="","",DATEDIF(M257,[1]基本データ!$D$5+1,"Y")&amp;"歳")</f>
        <v>34歳</v>
      </c>
      <c r="O257" s="222" t="str">
        <f>VLOOKUP(A258,[1]基本データ!$A$21:$AC$129,14,FALSE)&amp;""</f>
        <v>国会議員９４</v>
      </c>
      <c r="P257" s="224" t="str">
        <f>VLOOKUP(A258,[1]基本データ!$A$21:$AC$129,15,FALSE)&amp;""</f>
        <v>https://www.soumu.go.jp/94</v>
      </c>
      <c r="Q257" s="225"/>
      <c r="R257" s="228" t="str">
        <f>VLOOKUP(A258,[1]基本データ!$A$21:$AC$129,16,FALSE)&amp;""</f>
        <v>所属</v>
      </c>
      <c r="S257" s="230" t="str">
        <f>VLOOKUP(A258,[1]基本データ!$A$21:$AC$129,18,FALSE)&amp;""</f>
        <v>新</v>
      </c>
    </row>
    <row r="258" spans="1:19" ht="12" hidden="1" customHeight="1" x14ac:dyDescent="0.3">
      <c r="A258" s="1">
        <v>94</v>
      </c>
      <c r="B258" s="195"/>
      <c r="C258" s="203" t="str">
        <f>IF(VLOOKUP(A258,[1]基本データ!$A$21:$AC$129,20,FALSE)="○",VLOOKUP(A258,[1]基本データ!$A$21:$AC$129,5,FALSE),VLOOKUP(A258,[1]基本データ!$A$21:$AC$129,3,FALSE))&amp;""</f>
        <v>a94</v>
      </c>
      <c r="D258" s="204"/>
      <c r="E258" s="207" t="s">
        <v>29</v>
      </c>
      <c r="F258" s="204" t="str">
        <f>IF(VLOOKUP(A258,[1]基本データ!$A$21:$AC$129,20,FALSE)="○",VLOOKUP(A258,[1]基本データ!$A$21:$AC$129,3,FALSE),"")&amp;""</f>
        <v>A94</v>
      </c>
      <c r="G258" s="204"/>
      <c r="H258" s="204"/>
      <c r="I258" s="209" t="s">
        <v>24</v>
      </c>
      <c r="J258" s="199"/>
      <c r="K258" s="201"/>
      <c r="L258" s="191"/>
      <c r="M258" s="181"/>
      <c r="N258" s="183"/>
      <c r="O258" s="185"/>
      <c r="P258" s="187"/>
      <c r="Q258" s="188"/>
      <c r="R258" s="191"/>
      <c r="S258" s="193"/>
    </row>
    <row r="259" spans="1:19" ht="12" hidden="1" customHeight="1" x14ac:dyDescent="0.3">
      <c r="B259" s="195"/>
      <c r="C259" s="203"/>
      <c r="D259" s="204"/>
      <c r="E259" s="207"/>
      <c r="F259" s="204"/>
      <c r="G259" s="204"/>
      <c r="H259" s="204"/>
      <c r="I259" s="209"/>
      <c r="J259" s="199"/>
      <c r="K259" s="201"/>
      <c r="L259" s="191"/>
      <c r="M259" s="181"/>
      <c r="N259" s="183"/>
      <c r="O259" s="185"/>
      <c r="P259" s="187"/>
      <c r="Q259" s="188"/>
      <c r="R259" s="191"/>
      <c r="S259" s="193"/>
    </row>
    <row r="260" spans="1:19" ht="12" hidden="1" customHeight="1" x14ac:dyDescent="0.3">
      <c r="B260" s="196"/>
      <c r="C260" s="205"/>
      <c r="D260" s="206"/>
      <c r="E260" s="208"/>
      <c r="F260" s="206"/>
      <c r="G260" s="206"/>
      <c r="H260" s="206"/>
      <c r="I260" s="210"/>
      <c r="J260" s="200"/>
      <c r="K260" s="202"/>
      <c r="L260" s="192"/>
      <c r="M260" s="182"/>
      <c r="N260" s="184"/>
      <c r="O260" s="186"/>
      <c r="P260" s="189"/>
      <c r="Q260" s="190"/>
      <c r="R260" s="192"/>
      <c r="S260" s="194"/>
    </row>
    <row r="261" spans="1:19" ht="12" hidden="1" customHeight="1" x14ac:dyDescent="0.3">
      <c r="B261" s="232" t="str">
        <f>VLOOKUP(A262,[1]基本データ!$A$21:$AC$129,2,FALSE)&amp;""</f>
        <v>45</v>
      </c>
      <c r="C261" s="234" t="str">
        <f>IF(VLOOKUP(A262,[1]基本データ!$A$21:$AC$129,20,FALSE)="○",VLOOKUP(A262,[1]基本データ!$A$21:$AC$129,6,FALSE),VLOOKUP(A262,[1]基本データ!$A$21:$AC$129,4,FALSE))&amp;""</f>
        <v>b95</v>
      </c>
      <c r="D261" s="235"/>
      <c r="E261" s="4"/>
      <c r="F261" s="235" t="str">
        <f>IF(VLOOKUP(A262,[1]基本データ!$A$21:$AC$129,20,FALSE)="○",VLOOKUP(A262,[1]基本データ!$A$21:$AC$129,4,FALSE),"")&amp;""</f>
        <v>B95</v>
      </c>
      <c r="G261" s="235"/>
      <c r="H261" s="235"/>
      <c r="I261" s="5"/>
      <c r="J261" s="236" t="str">
        <f>VLOOKUP(A262,[1]基本データ!$A$21:$AC$129,8,FALSE)&amp;""</f>
        <v>東京都</v>
      </c>
      <c r="K261" s="238" t="str">
        <f>VLOOKUP(A262,[1]基本データ!$A$21:$AC$129,10,FALSE)&amp;""</f>
        <v>東京都港区</v>
      </c>
      <c r="L261" s="228" t="str">
        <f>VLOOKUP(A262,[1]基本データ!$A$21:$AC$129,11,FALSE)&amp;""</f>
        <v>男</v>
      </c>
      <c r="M261" s="218">
        <f>IF(VLOOKUP(A262,[1]基本データ!$A$21:$R$129,12,FALSE)="","",VLOOKUP(A262,[1]基本データ!$A$21:$R$129,12,FALSE))</f>
        <v>33170</v>
      </c>
      <c r="N261" s="220" t="str">
        <f>IF(M261="","",DATEDIF(M261,[1]基本データ!$D$5+1,"Y")&amp;"歳")</f>
        <v>34歳</v>
      </c>
      <c r="O261" s="222" t="str">
        <f>VLOOKUP(A262,[1]基本データ!$A$21:$AC$129,14,FALSE)&amp;""</f>
        <v>国会議員９５</v>
      </c>
      <c r="P261" s="224" t="str">
        <f>VLOOKUP(A262,[1]基本データ!$A$21:$AC$129,15,FALSE)&amp;""</f>
        <v>https://www.soumu.go.jp/95</v>
      </c>
      <c r="Q261" s="225"/>
      <c r="R261" s="228" t="str">
        <f>VLOOKUP(A262,[1]基本データ!$A$21:$AC$129,16,FALSE)&amp;""</f>
        <v>所属</v>
      </c>
      <c r="S261" s="230" t="str">
        <f>VLOOKUP(A262,[1]基本データ!$A$21:$AC$129,18,FALSE)&amp;""</f>
        <v>新</v>
      </c>
    </row>
    <row r="262" spans="1:19" ht="12" hidden="1" customHeight="1" x14ac:dyDescent="0.3">
      <c r="A262" s="1">
        <v>95</v>
      </c>
      <c r="B262" s="195"/>
      <c r="C262" s="203" t="str">
        <f>IF(VLOOKUP(A262,[1]基本データ!$A$21:$AC$129,20,FALSE)="○",VLOOKUP(A262,[1]基本データ!$A$21:$AC$129,5,FALSE),VLOOKUP(A262,[1]基本データ!$A$21:$AC$129,3,FALSE))&amp;""</f>
        <v>a95</v>
      </c>
      <c r="D262" s="204"/>
      <c r="E262" s="207" t="s">
        <v>29</v>
      </c>
      <c r="F262" s="204" t="str">
        <f>IF(VLOOKUP(A262,[1]基本データ!$A$21:$AC$129,20,FALSE)="○",VLOOKUP(A262,[1]基本データ!$A$21:$AC$129,3,FALSE),"")&amp;""</f>
        <v>A95</v>
      </c>
      <c r="G262" s="204"/>
      <c r="H262" s="204"/>
      <c r="I262" s="209" t="s">
        <v>24</v>
      </c>
      <c r="J262" s="199"/>
      <c r="K262" s="201"/>
      <c r="L262" s="191"/>
      <c r="M262" s="181"/>
      <c r="N262" s="183"/>
      <c r="O262" s="185"/>
      <c r="P262" s="187"/>
      <c r="Q262" s="188"/>
      <c r="R262" s="191"/>
      <c r="S262" s="193"/>
    </row>
    <row r="263" spans="1:19" ht="12" hidden="1" customHeight="1" x14ac:dyDescent="0.3">
      <c r="B263" s="195"/>
      <c r="C263" s="203"/>
      <c r="D263" s="204"/>
      <c r="E263" s="207"/>
      <c r="F263" s="204"/>
      <c r="G263" s="204"/>
      <c r="H263" s="204"/>
      <c r="I263" s="209"/>
      <c r="J263" s="199"/>
      <c r="K263" s="201"/>
      <c r="L263" s="191"/>
      <c r="M263" s="181"/>
      <c r="N263" s="183"/>
      <c r="O263" s="185"/>
      <c r="P263" s="187"/>
      <c r="Q263" s="188"/>
      <c r="R263" s="191"/>
      <c r="S263" s="193"/>
    </row>
    <row r="264" spans="1:19" ht="12" hidden="1" customHeight="1" x14ac:dyDescent="0.3">
      <c r="B264" s="196"/>
      <c r="C264" s="205"/>
      <c r="D264" s="206"/>
      <c r="E264" s="208"/>
      <c r="F264" s="206"/>
      <c r="G264" s="206"/>
      <c r="H264" s="206"/>
      <c r="I264" s="210"/>
      <c r="J264" s="200"/>
      <c r="K264" s="202"/>
      <c r="L264" s="192"/>
      <c r="M264" s="182"/>
      <c r="N264" s="184"/>
      <c r="O264" s="186"/>
      <c r="P264" s="189"/>
      <c r="Q264" s="190"/>
      <c r="R264" s="192"/>
      <c r="S264" s="194"/>
    </row>
    <row r="265" spans="1:19" ht="12" hidden="1" customHeight="1" x14ac:dyDescent="0.3">
      <c r="B265" s="232" t="str">
        <f>VLOOKUP(A266,[1]基本データ!$A$21:$AC$129,2,FALSE)&amp;""</f>
        <v>46</v>
      </c>
      <c r="C265" s="234" t="str">
        <f>IF(VLOOKUP(A266,[1]基本データ!$A$21:$AC$129,20,FALSE)="○",VLOOKUP(A266,[1]基本データ!$A$21:$AC$129,6,FALSE),VLOOKUP(A266,[1]基本データ!$A$21:$AC$129,4,FALSE))&amp;""</f>
        <v>b96</v>
      </c>
      <c r="D265" s="235"/>
      <c r="E265" s="4"/>
      <c r="F265" s="235" t="str">
        <f>IF(VLOOKUP(A266,[1]基本データ!$A$21:$AC$129,20,FALSE)="○",VLOOKUP(A266,[1]基本データ!$A$21:$AC$129,4,FALSE),"")&amp;""</f>
        <v>B96</v>
      </c>
      <c r="G265" s="235"/>
      <c r="H265" s="235"/>
      <c r="I265" s="5"/>
      <c r="J265" s="236" t="str">
        <f>VLOOKUP(A266,[1]基本データ!$A$21:$AC$129,8,FALSE)&amp;""</f>
        <v>東京都</v>
      </c>
      <c r="K265" s="238" t="str">
        <f>VLOOKUP(A266,[1]基本データ!$A$21:$AC$129,10,FALSE)&amp;""</f>
        <v>東京都港区</v>
      </c>
      <c r="L265" s="228" t="str">
        <f>VLOOKUP(A266,[1]基本データ!$A$21:$AC$129,11,FALSE)&amp;""</f>
        <v>男</v>
      </c>
      <c r="M265" s="218">
        <f>IF(VLOOKUP(A266,[1]基本データ!$A$21:$R$129,12,FALSE)="","",VLOOKUP(A266,[1]基本データ!$A$21:$R$129,12,FALSE))</f>
        <v>33171</v>
      </c>
      <c r="N265" s="220" t="str">
        <f>IF(M265="","",DATEDIF(M265,[1]基本データ!$D$5+1,"Y")&amp;"歳")</f>
        <v>34歳</v>
      </c>
      <c r="O265" s="222" t="str">
        <f>VLOOKUP(A266,[1]基本データ!$A$21:$AC$129,14,FALSE)&amp;""</f>
        <v>国会議員９６</v>
      </c>
      <c r="P265" s="224" t="str">
        <f>VLOOKUP(A266,[1]基本データ!$A$21:$AC$129,15,FALSE)&amp;""</f>
        <v>https://www.soumu.go.jp/96</v>
      </c>
      <c r="Q265" s="225"/>
      <c r="R265" s="228" t="str">
        <f>VLOOKUP(A266,[1]基本データ!$A$21:$AC$129,16,FALSE)&amp;""</f>
        <v>所属</v>
      </c>
      <c r="S265" s="230" t="str">
        <f>VLOOKUP(A266,[1]基本データ!$A$21:$AC$129,18,FALSE)&amp;""</f>
        <v>新</v>
      </c>
    </row>
    <row r="266" spans="1:19" ht="12" hidden="1" customHeight="1" x14ac:dyDescent="0.3">
      <c r="A266" s="1">
        <v>96</v>
      </c>
      <c r="B266" s="195"/>
      <c r="C266" s="203" t="str">
        <f>IF(VLOOKUP(A266,[1]基本データ!$A$21:$AC$129,20,FALSE)="○",VLOOKUP(A266,[1]基本データ!$A$21:$AC$129,5,FALSE),VLOOKUP(A266,[1]基本データ!$A$21:$AC$129,3,FALSE))&amp;""</f>
        <v>a96</v>
      </c>
      <c r="D266" s="204"/>
      <c r="E266" s="207" t="s">
        <v>29</v>
      </c>
      <c r="F266" s="204" t="str">
        <f>IF(VLOOKUP(A266,[1]基本データ!$A$21:$AC$129,20,FALSE)="○",VLOOKUP(A266,[1]基本データ!$A$21:$AC$129,3,FALSE),"")&amp;""</f>
        <v>A96</v>
      </c>
      <c r="G266" s="204"/>
      <c r="H266" s="204"/>
      <c r="I266" s="209" t="s">
        <v>24</v>
      </c>
      <c r="J266" s="199"/>
      <c r="K266" s="201"/>
      <c r="L266" s="191"/>
      <c r="M266" s="181"/>
      <c r="N266" s="183"/>
      <c r="O266" s="185"/>
      <c r="P266" s="187"/>
      <c r="Q266" s="188"/>
      <c r="R266" s="191"/>
      <c r="S266" s="193"/>
    </row>
    <row r="267" spans="1:19" ht="12" hidden="1" customHeight="1" x14ac:dyDescent="0.3">
      <c r="B267" s="195"/>
      <c r="C267" s="203"/>
      <c r="D267" s="204"/>
      <c r="E267" s="207"/>
      <c r="F267" s="204"/>
      <c r="G267" s="204"/>
      <c r="H267" s="204"/>
      <c r="I267" s="209"/>
      <c r="J267" s="199"/>
      <c r="K267" s="201"/>
      <c r="L267" s="191"/>
      <c r="M267" s="181"/>
      <c r="N267" s="183"/>
      <c r="O267" s="185"/>
      <c r="P267" s="187"/>
      <c r="Q267" s="188"/>
      <c r="R267" s="191"/>
      <c r="S267" s="193"/>
    </row>
    <row r="268" spans="1:19" ht="12" hidden="1" customHeight="1" x14ac:dyDescent="0.3">
      <c r="B268" s="196"/>
      <c r="C268" s="205"/>
      <c r="D268" s="206"/>
      <c r="E268" s="208"/>
      <c r="F268" s="206"/>
      <c r="G268" s="206"/>
      <c r="H268" s="206"/>
      <c r="I268" s="210"/>
      <c r="J268" s="200"/>
      <c r="K268" s="202"/>
      <c r="L268" s="192"/>
      <c r="M268" s="182"/>
      <c r="N268" s="184"/>
      <c r="O268" s="186"/>
      <c r="P268" s="189"/>
      <c r="Q268" s="190"/>
      <c r="R268" s="192"/>
      <c r="S268" s="194"/>
    </row>
    <row r="269" spans="1:19" ht="12" hidden="1" customHeight="1" x14ac:dyDescent="0.3">
      <c r="B269" s="232" t="str">
        <f>VLOOKUP(A270,[1]基本データ!$A$21:$AC$129,2,FALSE)&amp;""</f>
        <v>47</v>
      </c>
      <c r="C269" s="234" t="str">
        <f>IF(VLOOKUP(A270,[1]基本データ!$A$21:$AC$129,20,FALSE)="○",VLOOKUP(A270,[1]基本データ!$A$21:$AC$129,6,FALSE),VLOOKUP(A270,[1]基本データ!$A$21:$AC$129,4,FALSE))&amp;""</f>
        <v>b97</v>
      </c>
      <c r="D269" s="235"/>
      <c r="E269" s="4"/>
      <c r="F269" s="235" t="str">
        <f>IF(VLOOKUP(A270,[1]基本データ!$A$21:$AC$129,20,FALSE)="○",VLOOKUP(A270,[1]基本データ!$A$21:$AC$129,4,FALSE),"")&amp;""</f>
        <v>B97</v>
      </c>
      <c r="G269" s="235"/>
      <c r="H269" s="235"/>
      <c r="I269" s="5"/>
      <c r="J269" s="236" t="str">
        <f>VLOOKUP(A270,[1]基本データ!$A$21:$AC$129,8,FALSE)&amp;""</f>
        <v>東京都</v>
      </c>
      <c r="K269" s="238" t="str">
        <f>VLOOKUP(A270,[1]基本データ!$A$21:$AC$129,10,FALSE)&amp;""</f>
        <v>東京都港区</v>
      </c>
      <c r="L269" s="228" t="str">
        <f>VLOOKUP(A270,[1]基本データ!$A$21:$AC$129,11,FALSE)&amp;""</f>
        <v>男</v>
      </c>
      <c r="M269" s="218">
        <f>IF(VLOOKUP(A270,[1]基本データ!$A$21:$R$129,12,FALSE)="","",VLOOKUP(A270,[1]基本データ!$A$21:$R$129,12,FALSE))</f>
        <v>33172</v>
      </c>
      <c r="N269" s="220" t="str">
        <f>IF(M269="","",DATEDIF(M269,[1]基本データ!$D$5+1,"Y")&amp;"歳")</f>
        <v>34歳</v>
      </c>
      <c r="O269" s="222" t="str">
        <f>VLOOKUP(A270,[1]基本データ!$A$21:$AC$129,14,FALSE)&amp;""</f>
        <v>国会議員９７</v>
      </c>
      <c r="P269" s="224" t="str">
        <f>VLOOKUP(A270,[1]基本データ!$A$21:$AC$129,15,FALSE)&amp;""</f>
        <v>https://www.soumu.go.jp/97</v>
      </c>
      <c r="Q269" s="225"/>
      <c r="R269" s="228" t="str">
        <f>VLOOKUP(A270,[1]基本データ!$A$21:$AC$129,16,FALSE)&amp;""</f>
        <v>所属</v>
      </c>
      <c r="S269" s="230" t="str">
        <f>VLOOKUP(A270,[1]基本データ!$A$21:$AC$129,18,FALSE)&amp;""</f>
        <v>新</v>
      </c>
    </row>
    <row r="270" spans="1:19" ht="12" hidden="1" customHeight="1" x14ac:dyDescent="0.3">
      <c r="A270" s="1">
        <v>97</v>
      </c>
      <c r="B270" s="195"/>
      <c r="C270" s="203" t="str">
        <f>IF(VLOOKUP(A270,[1]基本データ!$A$21:$AC$129,20,FALSE)="○",VLOOKUP(A270,[1]基本データ!$A$21:$AC$129,5,FALSE),VLOOKUP(A270,[1]基本データ!$A$21:$AC$129,3,FALSE))&amp;""</f>
        <v>a97</v>
      </c>
      <c r="D270" s="204"/>
      <c r="E270" s="207" t="s">
        <v>29</v>
      </c>
      <c r="F270" s="204" t="str">
        <f>IF(VLOOKUP(A270,[1]基本データ!$A$21:$AC$129,20,FALSE)="○",VLOOKUP(A270,[1]基本データ!$A$21:$AC$129,3,FALSE),"")&amp;""</f>
        <v>A97</v>
      </c>
      <c r="G270" s="204"/>
      <c r="H270" s="204"/>
      <c r="I270" s="209" t="s">
        <v>24</v>
      </c>
      <c r="J270" s="199"/>
      <c r="K270" s="201"/>
      <c r="L270" s="191"/>
      <c r="M270" s="181"/>
      <c r="N270" s="183"/>
      <c r="O270" s="185"/>
      <c r="P270" s="187"/>
      <c r="Q270" s="188"/>
      <c r="R270" s="191"/>
      <c r="S270" s="193"/>
    </row>
    <row r="271" spans="1:19" ht="12" hidden="1" customHeight="1" x14ac:dyDescent="0.3">
      <c r="B271" s="195"/>
      <c r="C271" s="203"/>
      <c r="D271" s="204"/>
      <c r="E271" s="207"/>
      <c r="F271" s="204"/>
      <c r="G271" s="204"/>
      <c r="H271" s="204"/>
      <c r="I271" s="209"/>
      <c r="J271" s="199"/>
      <c r="K271" s="201"/>
      <c r="L271" s="191"/>
      <c r="M271" s="181"/>
      <c r="N271" s="183"/>
      <c r="O271" s="185"/>
      <c r="P271" s="187"/>
      <c r="Q271" s="188"/>
      <c r="R271" s="191"/>
      <c r="S271" s="193"/>
    </row>
    <row r="272" spans="1:19" ht="12" hidden="1" customHeight="1" x14ac:dyDescent="0.3">
      <c r="B272" s="196"/>
      <c r="C272" s="205"/>
      <c r="D272" s="206"/>
      <c r="E272" s="208"/>
      <c r="F272" s="206"/>
      <c r="G272" s="206"/>
      <c r="H272" s="206"/>
      <c r="I272" s="210"/>
      <c r="J272" s="200"/>
      <c r="K272" s="202"/>
      <c r="L272" s="192"/>
      <c r="M272" s="182"/>
      <c r="N272" s="184"/>
      <c r="O272" s="186"/>
      <c r="P272" s="189"/>
      <c r="Q272" s="190"/>
      <c r="R272" s="192"/>
      <c r="S272" s="194"/>
    </row>
    <row r="273" spans="1:19" ht="12" hidden="1" customHeight="1" x14ac:dyDescent="0.3">
      <c r="B273" s="232" t="str">
        <f>VLOOKUP(A274,[1]基本データ!$A$21:$AC$129,2,FALSE)&amp;""</f>
        <v>48</v>
      </c>
      <c r="C273" s="234" t="str">
        <f>IF(VLOOKUP(A274,[1]基本データ!$A$21:$AC$129,20,FALSE)="○",VLOOKUP(A274,[1]基本データ!$A$21:$AC$129,6,FALSE),VLOOKUP(A274,[1]基本データ!$A$21:$AC$129,4,FALSE))&amp;""</f>
        <v>b98</v>
      </c>
      <c r="D273" s="235"/>
      <c r="E273" s="4"/>
      <c r="F273" s="235" t="str">
        <f>IF(VLOOKUP(A274,[1]基本データ!$A$21:$AC$129,20,FALSE)="○",VLOOKUP(A274,[1]基本データ!$A$21:$AC$129,4,FALSE),"")&amp;""</f>
        <v>B98</v>
      </c>
      <c r="G273" s="235"/>
      <c r="H273" s="235"/>
      <c r="I273" s="5"/>
      <c r="J273" s="236" t="str">
        <f>VLOOKUP(A274,[1]基本データ!$A$21:$AC$129,8,FALSE)&amp;""</f>
        <v>東京都</v>
      </c>
      <c r="K273" s="238" t="str">
        <f>VLOOKUP(A274,[1]基本データ!$A$21:$AC$129,10,FALSE)&amp;""</f>
        <v>東京都港区</v>
      </c>
      <c r="L273" s="228" t="str">
        <f>VLOOKUP(A274,[1]基本データ!$A$21:$AC$129,11,FALSE)&amp;""</f>
        <v>男</v>
      </c>
      <c r="M273" s="218">
        <f>IF(VLOOKUP(A274,[1]基本データ!$A$21:$R$129,12,FALSE)="","",VLOOKUP(A274,[1]基本データ!$A$21:$R$129,12,FALSE))</f>
        <v>33173</v>
      </c>
      <c r="N273" s="220" t="str">
        <f>IF(M273="","",DATEDIF(M273,[1]基本データ!$D$5+1,"Y")&amp;"歳")</f>
        <v>34歳</v>
      </c>
      <c r="O273" s="222" t="str">
        <f>VLOOKUP(A274,[1]基本データ!$A$21:$AC$129,14,FALSE)&amp;""</f>
        <v>国会議員９８</v>
      </c>
      <c r="P273" s="224" t="str">
        <f>VLOOKUP(A274,[1]基本データ!$A$21:$AC$129,15,FALSE)&amp;""</f>
        <v>https://www.soumu.go.jp/98</v>
      </c>
      <c r="Q273" s="225"/>
      <c r="R273" s="228" t="str">
        <f>VLOOKUP(A274,[1]基本データ!$A$21:$AC$129,16,FALSE)&amp;""</f>
        <v>所属</v>
      </c>
      <c r="S273" s="230" t="str">
        <f>VLOOKUP(A274,[1]基本データ!$A$21:$AC$129,18,FALSE)&amp;""</f>
        <v>新</v>
      </c>
    </row>
    <row r="274" spans="1:19" ht="12" hidden="1" customHeight="1" x14ac:dyDescent="0.3">
      <c r="A274" s="1">
        <v>98</v>
      </c>
      <c r="B274" s="195"/>
      <c r="C274" s="203" t="str">
        <f>IF(VLOOKUP(A274,[1]基本データ!$A$21:$AC$129,20,FALSE)="○",VLOOKUP(A274,[1]基本データ!$A$21:$AC$129,5,FALSE),VLOOKUP(A274,[1]基本データ!$A$21:$AC$129,3,FALSE))&amp;""</f>
        <v>a98</v>
      </c>
      <c r="D274" s="204"/>
      <c r="E274" s="207" t="s">
        <v>29</v>
      </c>
      <c r="F274" s="204" t="str">
        <f>IF(VLOOKUP(A274,[1]基本データ!$A$21:$AC$129,20,FALSE)="○",VLOOKUP(A274,[1]基本データ!$A$21:$AC$129,3,FALSE),"")&amp;""</f>
        <v>A98</v>
      </c>
      <c r="G274" s="204"/>
      <c r="H274" s="204"/>
      <c r="I274" s="209" t="s">
        <v>24</v>
      </c>
      <c r="J274" s="199"/>
      <c r="K274" s="201"/>
      <c r="L274" s="191"/>
      <c r="M274" s="181"/>
      <c r="N274" s="183"/>
      <c r="O274" s="185"/>
      <c r="P274" s="187"/>
      <c r="Q274" s="188"/>
      <c r="R274" s="191"/>
      <c r="S274" s="193"/>
    </row>
    <row r="275" spans="1:19" ht="12" hidden="1" customHeight="1" x14ac:dyDescent="0.3">
      <c r="B275" s="195"/>
      <c r="C275" s="203"/>
      <c r="D275" s="204"/>
      <c r="E275" s="207"/>
      <c r="F275" s="204"/>
      <c r="G275" s="204"/>
      <c r="H275" s="204"/>
      <c r="I275" s="209"/>
      <c r="J275" s="199"/>
      <c r="K275" s="201"/>
      <c r="L275" s="191"/>
      <c r="M275" s="181"/>
      <c r="N275" s="183"/>
      <c r="O275" s="185"/>
      <c r="P275" s="187"/>
      <c r="Q275" s="188"/>
      <c r="R275" s="191"/>
      <c r="S275" s="193"/>
    </row>
    <row r="276" spans="1:19" ht="12" hidden="1" customHeight="1" x14ac:dyDescent="0.3">
      <c r="B276" s="196"/>
      <c r="C276" s="205"/>
      <c r="D276" s="206"/>
      <c r="E276" s="208"/>
      <c r="F276" s="206"/>
      <c r="G276" s="206"/>
      <c r="H276" s="206"/>
      <c r="I276" s="210"/>
      <c r="J276" s="200"/>
      <c r="K276" s="202"/>
      <c r="L276" s="192"/>
      <c r="M276" s="182"/>
      <c r="N276" s="184"/>
      <c r="O276" s="186"/>
      <c r="P276" s="189"/>
      <c r="Q276" s="190"/>
      <c r="R276" s="192"/>
      <c r="S276" s="194"/>
    </row>
    <row r="277" spans="1:19" ht="12" hidden="1" customHeight="1" x14ac:dyDescent="0.3">
      <c r="B277" s="232" t="str">
        <f>VLOOKUP(A278,[1]基本データ!$A$21:$AC$129,2,FALSE)&amp;""</f>
        <v>49</v>
      </c>
      <c r="C277" s="234" t="str">
        <f>IF(VLOOKUP(A278,[1]基本データ!$A$21:$AC$129,20,FALSE)="○",VLOOKUP(A278,[1]基本データ!$A$21:$AC$129,6,FALSE),VLOOKUP(A278,[1]基本データ!$A$21:$AC$129,4,FALSE))&amp;""</f>
        <v>b99</v>
      </c>
      <c r="D277" s="235"/>
      <c r="E277" s="6"/>
      <c r="F277" s="235" t="str">
        <f>IF(VLOOKUP(A278,[1]基本データ!$A$21:$AC$129,20,FALSE)="○",VLOOKUP(A278,[1]基本データ!$A$21:$AC$129,4,FALSE),"")&amp;""</f>
        <v>B99</v>
      </c>
      <c r="G277" s="235"/>
      <c r="H277" s="235"/>
      <c r="I277" s="7"/>
      <c r="J277" s="236" t="str">
        <f>VLOOKUP(A278,[1]基本データ!$A$21:$AC$129,8,FALSE)&amp;""</f>
        <v>東京都</v>
      </c>
      <c r="K277" s="238" t="str">
        <f>VLOOKUP(A278,[1]基本データ!$A$21:$AC$129,10,FALSE)&amp;""</f>
        <v>東京都港区</v>
      </c>
      <c r="L277" s="228" t="str">
        <f>VLOOKUP(A278,[1]基本データ!$A$21:$AC$129,11,FALSE)&amp;""</f>
        <v>男</v>
      </c>
      <c r="M277" s="218">
        <f>IF(VLOOKUP(A278,[1]基本データ!$A$21:$R$129,12,FALSE)="","",VLOOKUP(A278,[1]基本データ!$A$21:$R$129,12,FALSE))</f>
        <v>33174</v>
      </c>
      <c r="N277" s="220" t="str">
        <f>IF(M277="","",DATEDIF(M277,[1]基本データ!$D$5+1,"Y")&amp;"歳")</f>
        <v>34歳</v>
      </c>
      <c r="O277" s="222" t="str">
        <f>VLOOKUP(A278,[1]基本データ!$A$21:$AC$129,14,FALSE)&amp;""</f>
        <v>国会議員９９</v>
      </c>
      <c r="P277" s="224" t="str">
        <f>VLOOKUP(A278,[1]基本データ!$A$21:$AC$129,15,FALSE)&amp;""</f>
        <v>https://www.soumu.go.jp/99</v>
      </c>
      <c r="Q277" s="225"/>
      <c r="R277" s="228" t="str">
        <f>VLOOKUP(A278,[1]基本データ!$A$21:$AC$129,16,FALSE)&amp;""</f>
        <v>所属</v>
      </c>
      <c r="S277" s="230" t="str">
        <f>VLOOKUP(A278,[1]基本データ!$A$21:$AC$129,18,FALSE)&amp;""</f>
        <v>新</v>
      </c>
    </row>
    <row r="278" spans="1:19" ht="12" hidden="1" customHeight="1" x14ac:dyDescent="0.3">
      <c r="A278" s="1">
        <v>99</v>
      </c>
      <c r="B278" s="195"/>
      <c r="C278" s="203" t="str">
        <f>IF(VLOOKUP(A278,[1]基本データ!$A$21:$AC$129,20,FALSE)="○",VLOOKUP(A278,[1]基本データ!$A$21:$AC$129,5,FALSE),VLOOKUP(A278,[1]基本データ!$A$21:$AC$129,3,FALSE))&amp;""</f>
        <v>a99</v>
      </c>
      <c r="D278" s="204"/>
      <c r="E278" s="207" t="s">
        <v>29</v>
      </c>
      <c r="F278" s="204" t="str">
        <f>IF(VLOOKUP(A278,[1]基本データ!$A$21:$AC$129,20,FALSE)="○",VLOOKUP(A278,[1]基本データ!$A$21:$AC$129,3,FALSE),"")&amp;""</f>
        <v>A99</v>
      </c>
      <c r="G278" s="204"/>
      <c r="H278" s="204"/>
      <c r="I278" s="209" t="s">
        <v>24</v>
      </c>
      <c r="J278" s="199"/>
      <c r="K278" s="201"/>
      <c r="L278" s="191"/>
      <c r="M278" s="181"/>
      <c r="N278" s="183"/>
      <c r="O278" s="185"/>
      <c r="P278" s="187"/>
      <c r="Q278" s="188"/>
      <c r="R278" s="191"/>
      <c r="S278" s="193"/>
    </row>
    <row r="279" spans="1:19" ht="12" hidden="1" customHeight="1" x14ac:dyDescent="0.3">
      <c r="B279" s="195"/>
      <c r="C279" s="203"/>
      <c r="D279" s="204"/>
      <c r="E279" s="207"/>
      <c r="F279" s="204"/>
      <c r="G279" s="204"/>
      <c r="H279" s="204"/>
      <c r="I279" s="209"/>
      <c r="J279" s="199"/>
      <c r="K279" s="201"/>
      <c r="L279" s="191"/>
      <c r="M279" s="181"/>
      <c r="N279" s="183"/>
      <c r="O279" s="185"/>
      <c r="P279" s="187"/>
      <c r="Q279" s="188"/>
      <c r="R279" s="191"/>
      <c r="S279" s="193"/>
    </row>
    <row r="280" spans="1:19" ht="12" hidden="1" customHeight="1" thickBot="1" x14ac:dyDescent="0.35">
      <c r="B280" s="233"/>
      <c r="C280" s="240"/>
      <c r="D280" s="241"/>
      <c r="E280" s="242"/>
      <c r="F280" s="241"/>
      <c r="G280" s="241"/>
      <c r="H280" s="241"/>
      <c r="I280" s="243"/>
      <c r="J280" s="237"/>
      <c r="K280" s="239"/>
      <c r="L280" s="229"/>
      <c r="M280" s="219"/>
      <c r="N280" s="221"/>
      <c r="O280" s="223"/>
      <c r="P280" s="226"/>
      <c r="Q280" s="227"/>
      <c r="R280" s="229"/>
      <c r="S280" s="231"/>
    </row>
    <row r="281" spans="1:19" ht="130.5" customHeight="1" x14ac:dyDescent="0.3">
      <c r="B281" s="244" t="s">
        <v>30</v>
      </c>
      <c r="C281" s="244"/>
      <c r="D281" s="244"/>
      <c r="E281" s="244"/>
      <c r="F281" s="244"/>
      <c r="G281" s="244"/>
      <c r="H281" s="244"/>
      <c r="I281" s="244"/>
      <c r="J281" s="244"/>
      <c r="K281" s="244"/>
      <c r="L281" s="244"/>
      <c r="M281" s="244"/>
      <c r="N281" s="244"/>
      <c r="O281" s="244"/>
      <c r="P281" s="244"/>
      <c r="Q281" s="244"/>
      <c r="R281" s="244"/>
      <c r="S281" s="244"/>
    </row>
  </sheetData>
  <mergeCells count="1094">
    <mergeCell ref="B281:S281"/>
    <mergeCell ref="M277:M280"/>
    <mergeCell ref="N277:N280"/>
    <mergeCell ref="O277:O280"/>
    <mergeCell ref="P277:Q280"/>
    <mergeCell ref="R277:R280"/>
    <mergeCell ref="S277:S280"/>
    <mergeCell ref="B277:B280"/>
    <mergeCell ref="C277:D277"/>
    <mergeCell ref="F277:H277"/>
    <mergeCell ref="J277:J280"/>
    <mergeCell ref="K277:K280"/>
    <mergeCell ref="L277:L280"/>
    <mergeCell ref="C278:D280"/>
    <mergeCell ref="E278:E280"/>
    <mergeCell ref="F278:H280"/>
    <mergeCell ref="I278:I280"/>
    <mergeCell ref="M273:M276"/>
    <mergeCell ref="N273:N276"/>
    <mergeCell ref="O273:O276"/>
    <mergeCell ref="P273:Q276"/>
    <mergeCell ref="R273:R276"/>
    <mergeCell ref="S273:S276"/>
    <mergeCell ref="B273:B276"/>
    <mergeCell ref="C273:D273"/>
    <mergeCell ref="F273:H273"/>
    <mergeCell ref="J273:J276"/>
    <mergeCell ref="K273:K276"/>
    <mergeCell ref="L273:L276"/>
    <mergeCell ref="C274:D276"/>
    <mergeCell ref="E274:E276"/>
    <mergeCell ref="F274:H276"/>
    <mergeCell ref="I274:I276"/>
    <mergeCell ref="M269:M272"/>
    <mergeCell ref="N269:N272"/>
    <mergeCell ref="O269:O272"/>
    <mergeCell ref="P269:Q272"/>
    <mergeCell ref="R269:R272"/>
    <mergeCell ref="S269:S272"/>
    <mergeCell ref="B269:B272"/>
    <mergeCell ref="C269:D269"/>
    <mergeCell ref="F269:H269"/>
    <mergeCell ref="J269:J272"/>
    <mergeCell ref="K269:K272"/>
    <mergeCell ref="L269:L272"/>
    <mergeCell ref="C270:D272"/>
    <mergeCell ref="E270:E272"/>
    <mergeCell ref="F270:H272"/>
    <mergeCell ref="I270:I272"/>
    <mergeCell ref="M265:M268"/>
    <mergeCell ref="N265:N268"/>
    <mergeCell ref="O265:O268"/>
    <mergeCell ref="P265:Q268"/>
    <mergeCell ref="R265:R268"/>
    <mergeCell ref="S265:S268"/>
    <mergeCell ref="B265:B268"/>
    <mergeCell ref="C265:D265"/>
    <mergeCell ref="F265:H265"/>
    <mergeCell ref="J265:J268"/>
    <mergeCell ref="K265:K268"/>
    <mergeCell ref="L265:L268"/>
    <mergeCell ref="C266:D268"/>
    <mergeCell ref="E266:E268"/>
    <mergeCell ref="F266:H268"/>
    <mergeCell ref="I266:I268"/>
    <mergeCell ref="M261:M264"/>
    <mergeCell ref="N261:N264"/>
    <mergeCell ref="O261:O264"/>
    <mergeCell ref="P261:Q264"/>
    <mergeCell ref="R261:R264"/>
    <mergeCell ref="S261:S264"/>
    <mergeCell ref="B261:B264"/>
    <mergeCell ref="C261:D261"/>
    <mergeCell ref="F261:H261"/>
    <mergeCell ref="J261:J264"/>
    <mergeCell ref="K261:K264"/>
    <mergeCell ref="L261:L264"/>
    <mergeCell ref="C262:D264"/>
    <mergeCell ref="E262:E264"/>
    <mergeCell ref="F262:H264"/>
    <mergeCell ref="I262:I264"/>
    <mergeCell ref="M257:M260"/>
    <mergeCell ref="N257:N260"/>
    <mergeCell ref="O257:O260"/>
    <mergeCell ref="P257:Q260"/>
    <mergeCell ref="R257:R260"/>
    <mergeCell ref="S257:S260"/>
    <mergeCell ref="B257:B260"/>
    <mergeCell ref="C257:D257"/>
    <mergeCell ref="F257:H257"/>
    <mergeCell ref="J257:J260"/>
    <mergeCell ref="K257:K260"/>
    <mergeCell ref="L257:L260"/>
    <mergeCell ref="C258:D260"/>
    <mergeCell ref="E258:E260"/>
    <mergeCell ref="F258:H260"/>
    <mergeCell ref="I258:I260"/>
    <mergeCell ref="M253:M256"/>
    <mergeCell ref="N253:N256"/>
    <mergeCell ref="O253:O256"/>
    <mergeCell ref="P253:Q256"/>
    <mergeCell ref="R253:R256"/>
    <mergeCell ref="S253:S256"/>
    <mergeCell ref="B253:B256"/>
    <mergeCell ref="C253:D253"/>
    <mergeCell ref="F253:H253"/>
    <mergeCell ref="J253:J256"/>
    <mergeCell ref="K253:K256"/>
    <mergeCell ref="L253:L256"/>
    <mergeCell ref="C254:D256"/>
    <mergeCell ref="E254:E256"/>
    <mergeCell ref="F254:H256"/>
    <mergeCell ref="I254:I256"/>
    <mergeCell ref="N249:N252"/>
    <mergeCell ref="O249:O252"/>
    <mergeCell ref="P249:Q252"/>
    <mergeCell ref="R249:R252"/>
    <mergeCell ref="S249:S252"/>
    <mergeCell ref="C250:D252"/>
    <mergeCell ref="E250:E252"/>
    <mergeCell ref="F250:H252"/>
    <mergeCell ref="I250:I252"/>
    <mergeCell ref="P247:Q248"/>
    <mergeCell ref="R247:R248"/>
    <mergeCell ref="S247:S248"/>
    <mergeCell ref="B249:B252"/>
    <mergeCell ref="C249:D249"/>
    <mergeCell ref="F249:H249"/>
    <mergeCell ref="J249:J252"/>
    <mergeCell ref="K249:K252"/>
    <mergeCell ref="L249:L252"/>
    <mergeCell ref="M249:M252"/>
    <mergeCell ref="B246:C246"/>
    <mergeCell ref="D246:S246"/>
    <mergeCell ref="B247:B248"/>
    <mergeCell ref="C247:I248"/>
    <mergeCell ref="J247:J248"/>
    <mergeCell ref="K247:K248"/>
    <mergeCell ref="L247:L248"/>
    <mergeCell ref="M247:M248"/>
    <mergeCell ref="N247:N248"/>
    <mergeCell ref="O247:O248"/>
    <mergeCell ref="M242:M245"/>
    <mergeCell ref="N242:N245"/>
    <mergeCell ref="O242:O245"/>
    <mergeCell ref="P242:Q245"/>
    <mergeCell ref="R242:R245"/>
    <mergeCell ref="S242:S245"/>
    <mergeCell ref="B242:B245"/>
    <mergeCell ref="C242:D242"/>
    <mergeCell ref="F242:H242"/>
    <mergeCell ref="J242:J245"/>
    <mergeCell ref="K242:K245"/>
    <mergeCell ref="L242:L245"/>
    <mergeCell ref="C243:D245"/>
    <mergeCell ref="E243:E245"/>
    <mergeCell ref="F243:H245"/>
    <mergeCell ref="I243:I245"/>
    <mergeCell ref="M238:M241"/>
    <mergeCell ref="N238:N241"/>
    <mergeCell ref="O238:O241"/>
    <mergeCell ref="P238:Q241"/>
    <mergeCell ref="R238:R241"/>
    <mergeCell ref="S238:S241"/>
    <mergeCell ref="B238:B241"/>
    <mergeCell ref="C238:D238"/>
    <mergeCell ref="F238:H238"/>
    <mergeCell ref="J238:J241"/>
    <mergeCell ref="K238:K241"/>
    <mergeCell ref="L238:L241"/>
    <mergeCell ref="C239:D241"/>
    <mergeCell ref="E239:E241"/>
    <mergeCell ref="F239:H241"/>
    <mergeCell ref="I239:I241"/>
    <mergeCell ref="M234:M237"/>
    <mergeCell ref="N234:N237"/>
    <mergeCell ref="O234:O237"/>
    <mergeCell ref="P234:Q237"/>
    <mergeCell ref="R234:R237"/>
    <mergeCell ref="S234:S237"/>
    <mergeCell ref="B234:B237"/>
    <mergeCell ref="C234:D234"/>
    <mergeCell ref="F234:H234"/>
    <mergeCell ref="J234:J237"/>
    <mergeCell ref="K234:K237"/>
    <mergeCell ref="L234:L237"/>
    <mergeCell ref="C235:D237"/>
    <mergeCell ref="E235:E237"/>
    <mergeCell ref="F235:H237"/>
    <mergeCell ref="I235:I237"/>
    <mergeCell ref="M230:M233"/>
    <mergeCell ref="N230:N233"/>
    <mergeCell ref="O230:O233"/>
    <mergeCell ref="P230:Q233"/>
    <mergeCell ref="R230:R233"/>
    <mergeCell ref="S230:S233"/>
    <mergeCell ref="B230:B233"/>
    <mergeCell ref="C230:D230"/>
    <mergeCell ref="F230:H230"/>
    <mergeCell ref="J230:J233"/>
    <mergeCell ref="K230:K233"/>
    <mergeCell ref="L230:L233"/>
    <mergeCell ref="C231:D233"/>
    <mergeCell ref="E231:E233"/>
    <mergeCell ref="F231:H233"/>
    <mergeCell ref="I231:I233"/>
    <mergeCell ref="M226:M229"/>
    <mergeCell ref="N226:N229"/>
    <mergeCell ref="O226:O229"/>
    <mergeCell ref="P226:Q229"/>
    <mergeCell ref="R226:R229"/>
    <mergeCell ref="S226:S229"/>
    <mergeCell ref="B226:B229"/>
    <mergeCell ref="C226:D226"/>
    <mergeCell ref="F226:H226"/>
    <mergeCell ref="J226:J229"/>
    <mergeCell ref="K226:K229"/>
    <mergeCell ref="L226:L229"/>
    <mergeCell ref="C227:D229"/>
    <mergeCell ref="E227:E229"/>
    <mergeCell ref="F227:H229"/>
    <mergeCell ref="I227:I229"/>
    <mergeCell ref="M222:M225"/>
    <mergeCell ref="N222:N225"/>
    <mergeCell ref="O222:O225"/>
    <mergeCell ref="P222:Q225"/>
    <mergeCell ref="R222:R225"/>
    <mergeCell ref="S222:S225"/>
    <mergeCell ref="B222:B225"/>
    <mergeCell ref="C222:D222"/>
    <mergeCell ref="F222:H222"/>
    <mergeCell ref="J222:J225"/>
    <mergeCell ref="K222:K225"/>
    <mergeCell ref="L222:L225"/>
    <mergeCell ref="C223:D225"/>
    <mergeCell ref="E223:E225"/>
    <mergeCell ref="F223:H225"/>
    <mergeCell ref="I223:I225"/>
    <mergeCell ref="M218:M221"/>
    <mergeCell ref="N218:N221"/>
    <mergeCell ref="O218:O221"/>
    <mergeCell ref="P218:Q221"/>
    <mergeCell ref="R218:R221"/>
    <mergeCell ref="S218:S221"/>
    <mergeCell ref="B218:B221"/>
    <mergeCell ref="C218:D218"/>
    <mergeCell ref="F218:H218"/>
    <mergeCell ref="J218:J221"/>
    <mergeCell ref="K218:K221"/>
    <mergeCell ref="L218:L221"/>
    <mergeCell ref="C219:D221"/>
    <mergeCell ref="E219:E221"/>
    <mergeCell ref="F219:H221"/>
    <mergeCell ref="I219:I221"/>
    <mergeCell ref="M214:M217"/>
    <mergeCell ref="N214:N217"/>
    <mergeCell ref="O214:O217"/>
    <mergeCell ref="P214:Q217"/>
    <mergeCell ref="R214:R217"/>
    <mergeCell ref="S214:S217"/>
    <mergeCell ref="B214:B217"/>
    <mergeCell ref="C214:D214"/>
    <mergeCell ref="F214:H214"/>
    <mergeCell ref="J214:J217"/>
    <mergeCell ref="K214:K217"/>
    <mergeCell ref="L214:L217"/>
    <mergeCell ref="C215:D217"/>
    <mergeCell ref="E215:E217"/>
    <mergeCell ref="F215:H217"/>
    <mergeCell ref="I215:I217"/>
    <mergeCell ref="N210:N213"/>
    <mergeCell ref="O210:O213"/>
    <mergeCell ref="P210:Q213"/>
    <mergeCell ref="R210:R213"/>
    <mergeCell ref="S210:S213"/>
    <mergeCell ref="C211:D213"/>
    <mergeCell ref="E211:E213"/>
    <mergeCell ref="F211:H213"/>
    <mergeCell ref="I211:I213"/>
    <mergeCell ref="P208:Q209"/>
    <mergeCell ref="R208:R209"/>
    <mergeCell ref="S208:S209"/>
    <mergeCell ref="B210:B213"/>
    <mergeCell ref="C210:D210"/>
    <mergeCell ref="F210:H210"/>
    <mergeCell ref="J210:J213"/>
    <mergeCell ref="K210:K213"/>
    <mergeCell ref="L210:L213"/>
    <mergeCell ref="M210:M213"/>
    <mergeCell ref="B207:C207"/>
    <mergeCell ref="D207:S207"/>
    <mergeCell ref="B208:B209"/>
    <mergeCell ref="C208:I209"/>
    <mergeCell ref="J208:J209"/>
    <mergeCell ref="K208:K209"/>
    <mergeCell ref="L208:L209"/>
    <mergeCell ref="M208:M209"/>
    <mergeCell ref="N208:N209"/>
    <mergeCell ref="O208:O209"/>
    <mergeCell ref="M203:M206"/>
    <mergeCell ref="N203:N206"/>
    <mergeCell ref="O203:O206"/>
    <mergeCell ref="P203:Q206"/>
    <mergeCell ref="R203:R206"/>
    <mergeCell ref="S203:S206"/>
    <mergeCell ref="B203:B206"/>
    <mergeCell ref="C203:D203"/>
    <mergeCell ref="F203:H203"/>
    <mergeCell ref="J203:J206"/>
    <mergeCell ref="K203:K206"/>
    <mergeCell ref="L203:L206"/>
    <mergeCell ref="C204:D206"/>
    <mergeCell ref="E204:E206"/>
    <mergeCell ref="F204:H206"/>
    <mergeCell ref="I204:I206"/>
    <mergeCell ref="M199:M202"/>
    <mergeCell ref="N199:N202"/>
    <mergeCell ref="O199:O202"/>
    <mergeCell ref="P199:Q202"/>
    <mergeCell ref="R199:R202"/>
    <mergeCell ref="S199:S202"/>
    <mergeCell ref="B199:B202"/>
    <mergeCell ref="C199:D199"/>
    <mergeCell ref="F199:H199"/>
    <mergeCell ref="J199:J202"/>
    <mergeCell ref="K199:K202"/>
    <mergeCell ref="L199:L202"/>
    <mergeCell ref="C200:D202"/>
    <mergeCell ref="E200:E202"/>
    <mergeCell ref="F200:H202"/>
    <mergeCell ref="I200:I202"/>
    <mergeCell ref="M195:M198"/>
    <mergeCell ref="N195:N198"/>
    <mergeCell ref="O195:O198"/>
    <mergeCell ref="P195:Q198"/>
    <mergeCell ref="R195:R198"/>
    <mergeCell ref="S195:S198"/>
    <mergeCell ref="B195:B198"/>
    <mergeCell ref="C195:D195"/>
    <mergeCell ref="F195:H195"/>
    <mergeCell ref="J195:J198"/>
    <mergeCell ref="K195:K198"/>
    <mergeCell ref="L195:L198"/>
    <mergeCell ref="C196:D198"/>
    <mergeCell ref="E196:E198"/>
    <mergeCell ref="F196:H198"/>
    <mergeCell ref="I196:I198"/>
    <mergeCell ref="M191:M194"/>
    <mergeCell ref="N191:N194"/>
    <mergeCell ref="O191:O194"/>
    <mergeCell ref="P191:Q194"/>
    <mergeCell ref="R191:R194"/>
    <mergeCell ref="S191:S194"/>
    <mergeCell ref="B191:B194"/>
    <mergeCell ref="C191:D191"/>
    <mergeCell ref="F191:H191"/>
    <mergeCell ref="J191:J194"/>
    <mergeCell ref="K191:K194"/>
    <mergeCell ref="L191:L194"/>
    <mergeCell ref="C192:D194"/>
    <mergeCell ref="E192:E194"/>
    <mergeCell ref="F192:H194"/>
    <mergeCell ref="I192:I194"/>
    <mergeCell ref="M187:M190"/>
    <mergeCell ref="N187:N190"/>
    <mergeCell ref="O187:O190"/>
    <mergeCell ref="P187:Q190"/>
    <mergeCell ref="R187:R190"/>
    <mergeCell ref="S187:S190"/>
    <mergeCell ref="B187:B190"/>
    <mergeCell ref="C187:D187"/>
    <mergeCell ref="F187:H187"/>
    <mergeCell ref="J187:J190"/>
    <mergeCell ref="K187:K190"/>
    <mergeCell ref="L187:L190"/>
    <mergeCell ref="C188:D190"/>
    <mergeCell ref="E188:E190"/>
    <mergeCell ref="F188:H190"/>
    <mergeCell ref="I188:I190"/>
    <mergeCell ref="M183:M186"/>
    <mergeCell ref="N183:N186"/>
    <mergeCell ref="O183:O186"/>
    <mergeCell ref="P183:Q186"/>
    <mergeCell ref="R183:R186"/>
    <mergeCell ref="S183:S186"/>
    <mergeCell ref="B183:B186"/>
    <mergeCell ref="C183:D183"/>
    <mergeCell ref="F183:H183"/>
    <mergeCell ref="J183:J186"/>
    <mergeCell ref="K183:K186"/>
    <mergeCell ref="L183:L186"/>
    <mergeCell ref="C184:D186"/>
    <mergeCell ref="E184:E186"/>
    <mergeCell ref="F184:H186"/>
    <mergeCell ref="I184:I186"/>
    <mergeCell ref="M179:M182"/>
    <mergeCell ref="N179:N182"/>
    <mergeCell ref="O179:O182"/>
    <mergeCell ref="P179:Q182"/>
    <mergeCell ref="R179:R182"/>
    <mergeCell ref="S179:S182"/>
    <mergeCell ref="B179:B182"/>
    <mergeCell ref="C179:D179"/>
    <mergeCell ref="F179:H179"/>
    <mergeCell ref="J179:J182"/>
    <mergeCell ref="K179:K182"/>
    <mergeCell ref="L179:L182"/>
    <mergeCell ref="C180:D182"/>
    <mergeCell ref="E180:E182"/>
    <mergeCell ref="F180:H182"/>
    <mergeCell ref="I180:I182"/>
    <mergeCell ref="M175:M178"/>
    <mergeCell ref="N175:N178"/>
    <mergeCell ref="O175:O178"/>
    <mergeCell ref="P175:Q178"/>
    <mergeCell ref="R175:R178"/>
    <mergeCell ref="S175:S178"/>
    <mergeCell ref="B175:B178"/>
    <mergeCell ref="C175:D175"/>
    <mergeCell ref="F175:H175"/>
    <mergeCell ref="J175:J178"/>
    <mergeCell ref="K175:K178"/>
    <mergeCell ref="L175:L178"/>
    <mergeCell ref="C176:D178"/>
    <mergeCell ref="E176:E178"/>
    <mergeCell ref="F176:H178"/>
    <mergeCell ref="I176:I178"/>
    <mergeCell ref="N171:N174"/>
    <mergeCell ref="O171:O174"/>
    <mergeCell ref="P171:Q174"/>
    <mergeCell ref="R171:R174"/>
    <mergeCell ref="S171:S174"/>
    <mergeCell ref="C172:D174"/>
    <mergeCell ref="E172:E174"/>
    <mergeCell ref="F172:H174"/>
    <mergeCell ref="I172:I174"/>
    <mergeCell ref="P169:Q170"/>
    <mergeCell ref="R169:R170"/>
    <mergeCell ref="S169:S170"/>
    <mergeCell ref="B171:B174"/>
    <mergeCell ref="C171:D171"/>
    <mergeCell ref="F171:H171"/>
    <mergeCell ref="J171:J174"/>
    <mergeCell ref="K171:K174"/>
    <mergeCell ref="L171:L174"/>
    <mergeCell ref="M171:M174"/>
    <mergeCell ref="B168:C168"/>
    <mergeCell ref="D168:S168"/>
    <mergeCell ref="B169:B170"/>
    <mergeCell ref="C169:I170"/>
    <mergeCell ref="J169:J170"/>
    <mergeCell ref="K169:K170"/>
    <mergeCell ref="L169:L170"/>
    <mergeCell ref="M169:M170"/>
    <mergeCell ref="N169:N170"/>
    <mergeCell ref="O169:O170"/>
    <mergeCell ref="M164:M167"/>
    <mergeCell ref="N164:N167"/>
    <mergeCell ref="O164:O167"/>
    <mergeCell ref="P164:Q167"/>
    <mergeCell ref="R164:R167"/>
    <mergeCell ref="S164:S167"/>
    <mergeCell ref="B164:B167"/>
    <mergeCell ref="C164:D164"/>
    <mergeCell ref="F164:H164"/>
    <mergeCell ref="J164:J167"/>
    <mergeCell ref="K164:K167"/>
    <mergeCell ref="L164:L167"/>
    <mergeCell ref="C165:D167"/>
    <mergeCell ref="E165:E167"/>
    <mergeCell ref="F165:H167"/>
    <mergeCell ref="I165:I167"/>
    <mergeCell ref="M160:M163"/>
    <mergeCell ref="N160:N163"/>
    <mergeCell ref="O160:O163"/>
    <mergeCell ref="P160:Q163"/>
    <mergeCell ref="R160:R163"/>
    <mergeCell ref="S160:S163"/>
    <mergeCell ref="B160:B163"/>
    <mergeCell ref="C160:D160"/>
    <mergeCell ref="F160:H160"/>
    <mergeCell ref="J160:J163"/>
    <mergeCell ref="K160:K163"/>
    <mergeCell ref="L160:L163"/>
    <mergeCell ref="C161:D163"/>
    <mergeCell ref="E161:E163"/>
    <mergeCell ref="F161:H163"/>
    <mergeCell ref="I161:I163"/>
    <mergeCell ref="M156:M159"/>
    <mergeCell ref="N156:N159"/>
    <mergeCell ref="O156:O159"/>
    <mergeCell ref="P156:Q159"/>
    <mergeCell ref="R156:R159"/>
    <mergeCell ref="S156:S159"/>
    <mergeCell ref="B156:B159"/>
    <mergeCell ref="C156:D156"/>
    <mergeCell ref="F156:H156"/>
    <mergeCell ref="J156:J159"/>
    <mergeCell ref="K156:K159"/>
    <mergeCell ref="L156:L159"/>
    <mergeCell ref="C157:D159"/>
    <mergeCell ref="E157:E159"/>
    <mergeCell ref="F157:H159"/>
    <mergeCell ref="I157:I159"/>
    <mergeCell ref="M152:M155"/>
    <mergeCell ref="N152:N155"/>
    <mergeCell ref="O152:O155"/>
    <mergeCell ref="P152:Q155"/>
    <mergeCell ref="R152:R155"/>
    <mergeCell ref="S152:S155"/>
    <mergeCell ref="B152:B155"/>
    <mergeCell ref="C152:D152"/>
    <mergeCell ref="F152:H152"/>
    <mergeCell ref="J152:J155"/>
    <mergeCell ref="K152:K155"/>
    <mergeCell ref="L152:L155"/>
    <mergeCell ref="C153:D155"/>
    <mergeCell ref="E153:E155"/>
    <mergeCell ref="F153:H155"/>
    <mergeCell ref="I153:I155"/>
    <mergeCell ref="M148:M151"/>
    <mergeCell ref="N148:N151"/>
    <mergeCell ref="O148:O151"/>
    <mergeCell ref="P148:Q151"/>
    <mergeCell ref="R148:R151"/>
    <mergeCell ref="S148:S151"/>
    <mergeCell ref="B148:B151"/>
    <mergeCell ref="C148:D148"/>
    <mergeCell ref="F148:H148"/>
    <mergeCell ref="J148:J151"/>
    <mergeCell ref="K148:K151"/>
    <mergeCell ref="L148:L151"/>
    <mergeCell ref="C149:D151"/>
    <mergeCell ref="E149:E151"/>
    <mergeCell ref="F149:H151"/>
    <mergeCell ref="I149:I151"/>
    <mergeCell ref="M144:M147"/>
    <mergeCell ref="N144:N147"/>
    <mergeCell ref="O144:O147"/>
    <mergeCell ref="P144:Q147"/>
    <mergeCell ref="R144:R147"/>
    <mergeCell ref="S144:S147"/>
    <mergeCell ref="B144:B147"/>
    <mergeCell ref="C144:D144"/>
    <mergeCell ref="F144:H144"/>
    <mergeCell ref="J144:J147"/>
    <mergeCell ref="K144:K147"/>
    <mergeCell ref="L144:L147"/>
    <mergeCell ref="C145:D147"/>
    <mergeCell ref="E145:E147"/>
    <mergeCell ref="F145:H147"/>
    <mergeCell ref="I145:I147"/>
    <mergeCell ref="M140:M143"/>
    <mergeCell ref="N140:N143"/>
    <mergeCell ref="O140:O143"/>
    <mergeCell ref="P140:Q143"/>
    <mergeCell ref="R140:R143"/>
    <mergeCell ref="S140:S143"/>
    <mergeCell ref="B140:B143"/>
    <mergeCell ref="C140:D140"/>
    <mergeCell ref="F140:H140"/>
    <mergeCell ref="J140:J143"/>
    <mergeCell ref="K140:K143"/>
    <mergeCell ref="L140:L143"/>
    <mergeCell ref="C141:D143"/>
    <mergeCell ref="E141:E143"/>
    <mergeCell ref="F141:H143"/>
    <mergeCell ref="I141:I143"/>
    <mergeCell ref="M136:M139"/>
    <mergeCell ref="N136:N139"/>
    <mergeCell ref="O136:O139"/>
    <mergeCell ref="P136:Q139"/>
    <mergeCell ref="R136:R139"/>
    <mergeCell ref="S136:S139"/>
    <mergeCell ref="B136:B139"/>
    <mergeCell ref="C136:D136"/>
    <mergeCell ref="F136:H136"/>
    <mergeCell ref="J136:J139"/>
    <mergeCell ref="K136:K139"/>
    <mergeCell ref="L136:L139"/>
    <mergeCell ref="C137:D139"/>
    <mergeCell ref="E137:E139"/>
    <mergeCell ref="F137:H139"/>
    <mergeCell ref="I137:I139"/>
    <mergeCell ref="N132:N135"/>
    <mergeCell ref="O132:O135"/>
    <mergeCell ref="P132:Q135"/>
    <mergeCell ref="R132:R135"/>
    <mergeCell ref="S132:S135"/>
    <mergeCell ref="C133:D135"/>
    <mergeCell ref="E133:E135"/>
    <mergeCell ref="F133:H135"/>
    <mergeCell ref="I133:I135"/>
    <mergeCell ref="P130:Q131"/>
    <mergeCell ref="R130:R131"/>
    <mergeCell ref="S130:S131"/>
    <mergeCell ref="B132:B135"/>
    <mergeCell ref="C132:D132"/>
    <mergeCell ref="F132:H132"/>
    <mergeCell ref="J132:J135"/>
    <mergeCell ref="K132:K135"/>
    <mergeCell ref="L132:L135"/>
    <mergeCell ref="M132:M135"/>
    <mergeCell ref="B129:C129"/>
    <mergeCell ref="D129:S129"/>
    <mergeCell ref="B130:B131"/>
    <mergeCell ref="C130:I131"/>
    <mergeCell ref="J130:J131"/>
    <mergeCell ref="K130:K131"/>
    <mergeCell ref="L130:L131"/>
    <mergeCell ref="M130:M131"/>
    <mergeCell ref="N130:N131"/>
    <mergeCell ref="O130:O131"/>
    <mergeCell ref="M125:M128"/>
    <mergeCell ref="N125:N128"/>
    <mergeCell ref="O125:O128"/>
    <mergeCell ref="P125:Q128"/>
    <mergeCell ref="R125:R128"/>
    <mergeCell ref="S125:S128"/>
    <mergeCell ref="B125:B128"/>
    <mergeCell ref="C125:D125"/>
    <mergeCell ref="F125:H125"/>
    <mergeCell ref="J125:J128"/>
    <mergeCell ref="K125:K128"/>
    <mergeCell ref="L125:L128"/>
    <mergeCell ref="C126:D128"/>
    <mergeCell ref="E126:E128"/>
    <mergeCell ref="F126:H128"/>
    <mergeCell ref="I126:I128"/>
    <mergeCell ref="M121:M124"/>
    <mergeCell ref="N121:N124"/>
    <mergeCell ref="O121:O124"/>
    <mergeCell ref="P121:Q124"/>
    <mergeCell ref="R121:R124"/>
    <mergeCell ref="S121:S124"/>
    <mergeCell ref="B121:B124"/>
    <mergeCell ref="C121:D121"/>
    <mergeCell ref="F121:H121"/>
    <mergeCell ref="J121:J124"/>
    <mergeCell ref="K121:K124"/>
    <mergeCell ref="L121:L124"/>
    <mergeCell ref="C122:D124"/>
    <mergeCell ref="E122:E124"/>
    <mergeCell ref="F122:H124"/>
    <mergeCell ref="I122:I124"/>
    <mergeCell ref="M117:M120"/>
    <mergeCell ref="N117:N120"/>
    <mergeCell ref="O117:O120"/>
    <mergeCell ref="P117:Q120"/>
    <mergeCell ref="R117:R120"/>
    <mergeCell ref="S117:S120"/>
    <mergeCell ref="B117:B120"/>
    <mergeCell ref="C117:D117"/>
    <mergeCell ref="F117:H117"/>
    <mergeCell ref="J117:J120"/>
    <mergeCell ref="K117:K120"/>
    <mergeCell ref="L117:L120"/>
    <mergeCell ref="C118:D120"/>
    <mergeCell ref="E118:E120"/>
    <mergeCell ref="F118:H120"/>
    <mergeCell ref="I118:I120"/>
    <mergeCell ref="M113:M116"/>
    <mergeCell ref="N113:N116"/>
    <mergeCell ref="O113:O116"/>
    <mergeCell ref="P113:Q116"/>
    <mergeCell ref="R113:R116"/>
    <mergeCell ref="S113:S116"/>
    <mergeCell ref="B113:B116"/>
    <mergeCell ref="C113:D113"/>
    <mergeCell ref="F113:H113"/>
    <mergeCell ref="J113:J116"/>
    <mergeCell ref="K113:K116"/>
    <mergeCell ref="L113:L116"/>
    <mergeCell ref="C114:D116"/>
    <mergeCell ref="E114:E116"/>
    <mergeCell ref="F114:H116"/>
    <mergeCell ref="I114:I116"/>
    <mergeCell ref="M109:M112"/>
    <mergeCell ref="N109:N112"/>
    <mergeCell ref="O109:O112"/>
    <mergeCell ref="P109:Q112"/>
    <mergeCell ref="R109:R112"/>
    <mergeCell ref="S109:S112"/>
    <mergeCell ref="B109:B112"/>
    <mergeCell ref="C109:D109"/>
    <mergeCell ref="F109:H109"/>
    <mergeCell ref="J109:J112"/>
    <mergeCell ref="K109:K112"/>
    <mergeCell ref="L109:L112"/>
    <mergeCell ref="C110:D112"/>
    <mergeCell ref="E110:E112"/>
    <mergeCell ref="F110:H112"/>
    <mergeCell ref="I110:I112"/>
    <mergeCell ref="M105:M108"/>
    <mergeCell ref="N105:N108"/>
    <mergeCell ref="O105:O108"/>
    <mergeCell ref="P105:Q108"/>
    <mergeCell ref="R105:R108"/>
    <mergeCell ref="S105:S108"/>
    <mergeCell ref="B105:B108"/>
    <mergeCell ref="C105:D105"/>
    <mergeCell ref="F105:H105"/>
    <mergeCell ref="J105:J108"/>
    <mergeCell ref="K105:K108"/>
    <mergeCell ref="L105:L108"/>
    <mergeCell ref="C106:D108"/>
    <mergeCell ref="E106:E108"/>
    <mergeCell ref="F106:H108"/>
    <mergeCell ref="I106:I108"/>
    <mergeCell ref="M101:M104"/>
    <mergeCell ref="N101:N104"/>
    <mergeCell ref="O101:O104"/>
    <mergeCell ref="P101:Q104"/>
    <mergeCell ref="R101:R104"/>
    <mergeCell ref="S101:S104"/>
    <mergeCell ref="B101:B104"/>
    <mergeCell ref="C101:D101"/>
    <mergeCell ref="F101:H101"/>
    <mergeCell ref="J101:J104"/>
    <mergeCell ref="K101:K104"/>
    <mergeCell ref="L101:L104"/>
    <mergeCell ref="C102:D104"/>
    <mergeCell ref="E102:E104"/>
    <mergeCell ref="F102:H104"/>
    <mergeCell ref="I102:I104"/>
    <mergeCell ref="M97:M100"/>
    <mergeCell ref="N97:N100"/>
    <mergeCell ref="O97:O100"/>
    <mergeCell ref="P97:Q100"/>
    <mergeCell ref="R97:R100"/>
    <mergeCell ref="S97:S100"/>
    <mergeCell ref="B97:B100"/>
    <mergeCell ref="C97:D97"/>
    <mergeCell ref="F97:H97"/>
    <mergeCell ref="J97:J100"/>
    <mergeCell ref="K97:K100"/>
    <mergeCell ref="L97:L100"/>
    <mergeCell ref="C98:D100"/>
    <mergeCell ref="E98:E100"/>
    <mergeCell ref="F98:H100"/>
    <mergeCell ref="I98:I100"/>
    <mergeCell ref="N93:N96"/>
    <mergeCell ref="O93:O96"/>
    <mergeCell ref="P93:Q96"/>
    <mergeCell ref="R93:R96"/>
    <mergeCell ref="S93:S96"/>
    <mergeCell ref="C94:D96"/>
    <mergeCell ref="E94:E96"/>
    <mergeCell ref="F94:H96"/>
    <mergeCell ref="I94:I96"/>
    <mergeCell ref="P91:Q92"/>
    <mergeCell ref="R91:R92"/>
    <mergeCell ref="S91:S92"/>
    <mergeCell ref="B93:B96"/>
    <mergeCell ref="C93:D93"/>
    <mergeCell ref="F93:H93"/>
    <mergeCell ref="J93:J96"/>
    <mergeCell ref="K93:K96"/>
    <mergeCell ref="L93:L96"/>
    <mergeCell ref="M93:M96"/>
    <mergeCell ref="B90:C90"/>
    <mergeCell ref="D90:S90"/>
    <mergeCell ref="B91:B92"/>
    <mergeCell ref="C91:I92"/>
    <mergeCell ref="J91:J92"/>
    <mergeCell ref="K91:K92"/>
    <mergeCell ref="L91:L92"/>
    <mergeCell ref="M91:M92"/>
    <mergeCell ref="N91:N92"/>
    <mergeCell ref="O91:O92"/>
    <mergeCell ref="M86:M89"/>
    <mergeCell ref="N86:N89"/>
    <mergeCell ref="O86:O89"/>
    <mergeCell ref="P86:Q89"/>
    <mergeCell ref="R86:R89"/>
    <mergeCell ref="S86:S89"/>
    <mergeCell ref="B86:B89"/>
    <mergeCell ref="C86:D86"/>
    <mergeCell ref="F86:H86"/>
    <mergeCell ref="J86:J89"/>
    <mergeCell ref="K86:K89"/>
    <mergeCell ref="L86:L89"/>
    <mergeCell ref="C87:D89"/>
    <mergeCell ref="E87:E89"/>
    <mergeCell ref="F87:H89"/>
    <mergeCell ref="I87:I89"/>
    <mergeCell ref="M82:M85"/>
    <mergeCell ref="N82:N85"/>
    <mergeCell ref="O82:O85"/>
    <mergeCell ref="P82:Q85"/>
    <mergeCell ref="R82:R85"/>
    <mergeCell ref="S82:S85"/>
    <mergeCell ref="B82:B85"/>
    <mergeCell ref="C82:D82"/>
    <mergeCell ref="F82:H82"/>
    <mergeCell ref="J82:J85"/>
    <mergeCell ref="K82:K85"/>
    <mergeCell ref="L82:L85"/>
    <mergeCell ref="C83:D85"/>
    <mergeCell ref="E83:E85"/>
    <mergeCell ref="F83:H85"/>
    <mergeCell ref="I83:I85"/>
    <mergeCell ref="M78:M81"/>
    <mergeCell ref="N78:N81"/>
    <mergeCell ref="O78:O81"/>
    <mergeCell ref="P78:Q81"/>
    <mergeCell ref="R78:R81"/>
    <mergeCell ref="S78:S81"/>
    <mergeCell ref="B78:B81"/>
    <mergeCell ref="C78:D78"/>
    <mergeCell ref="F78:H78"/>
    <mergeCell ref="J78:J81"/>
    <mergeCell ref="K78:K81"/>
    <mergeCell ref="L78:L81"/>
    <mergeCell ref="C79:D81"/>
    <mergeCell ref="E79:E81"/>
    <mergeCell ref="F79:H81"/>
    <mergeCell ref="I79:I81"/>
    <mergeCell ref="M74:M77"/>
    <mergeCell ref="N74:N77"/>
    <mergeCell ref="O74:O77"/>
    <mergeCell ref="P74:Q77"/>
    <mergeCell ref="R74:R77"/>
    <mergeCell ref="S74:S77"/>
    <mergeCell ref="B74:B77"/>
    <mergeCell ref="C74:D74"/>
    <mergeCell ref="F74:H74"/>
    <mergeCell ref="J74:J77"/>
    <mergeCell ref="K74:K77"/>
    <mergeCell ref="L74:L77"/>
    <mergeCell ref="C75:D77"/>
    <mergeCell ref="E75:E77"/>
    <mergeCell ref="F75:H77"/>
    <mergeCell ref="I75:I77"/>
    <mergeCell ref="O70:O73"/>
    <mergeCell ref="P70:Q73"/>
    <mergeCell ref="R70:R73"/>
    <mergeCell ref="S70:S73"/>
    <mergeCell ref="C71:D73"/>
    <mergeCell ref="E71:E73"/>
    <mergeCell ref="F71:H73"/>
    <mergeCell ref="I71:I73"/>
    <mergeCell ref="R68:R69"/>
    <mergeCell ref="S68:S69"/>
    <mergeCell ref="B70:B73"/>
    <mergeCell ref="C70:D70"/>
    <mergeCell ref="F70:H70"/>
    <mergeCell ref="J70:J73"/>
    <mergeCell ref="K70:K73"/>
    <mergeCell ref="L70:L73"/>
    <mergeCell ref="M70:M73"/>
    <mergeCell ref="N70:N73"/>
    <mergeCell ref="B67:S67"/>
    <mergeCell ref="B68:B69"/>
    <mergeCell ref="C68:I69"/>
    <mergeCell ref="J68:J69"/>
    <mergeCell ref="K68:K69"/>
    <mergeCell ref="L68:L69"/>
    <mergeCell ref="M68:M69"/>
    <mergeCell ref="N68:N69"/>
    <mergeCell ref="O68:O69"/>
    <mergeCell ref="P68:Q69"/>
    <mergeCell ref="B66:C66"/>
    <mergeCell ref="D66:S66"/>
    <mergeCell ref="N62:N65"/>
    <mergeCell ref="O62:O65"/>
    <mergeCell ref="P62:Q65"/>
    <mergeCell ref="R62:R65"/>
    <mergeCell ref="S62:S65"/>
    <mergeCell ref="B63:D65"/>
    <mergeCell ref="E63:E65"/>
    <mergeCell ref="F63:H65"/>
    <mergeCell ref="I63:I65"/>
    <mergeCell ref="B62:D62"/>
    <mergeCell ref="F62:H62"/>
    <mergeCell ref="J62:J65"/>
    <mergeCell ref="K62:K65"/>
    <mergeCell ref="L62:L65"/>
    <mergeCell ref="M62:M65"/>
    <mergeCell ref="N58:N61"/>
    <mergeCell ref="O58:O61"/>
    <mergeCell ref="P58:Q61"/>
    <mergeCell ref="R58:R61"/>
    <mergeCell ref="S58:S61"/>
    <mergeCell ref="B59:D61"/>
    <mergeCell ref="E59:E61"/>
    <mergeCell ref="F59:H61"/>
    <mergeCell ref="I59:I61"/>
    <mergeCell ref="B58:D58"/>
    <mergeCell ref="F58:H58"/>
    <mergeCell ref="J58:J61"/>
    <mergeCell ref="K58:K61"/>
    <mergeCell ref="L58:L61"/>
    <mergeCell ref="M58:M61"/>
    <mergeCell ref="N54:N57"/>
    <mergeCell ref="O54:O57"/>
    <mergeCell ref="P54:Q57"/>
    <mergeCell ref="R54:R57"/>
    <mergeCell ref="S54:S57"/>
    <mergeCell ref="B55:D57"/>
    <mergeCell ref="E55:E57"/>
    <mergeCell ref="F55:H57"/>
    <mergeCell ref="I55:I57"/>
    <mergeCell ref="B54:D54"/>
    <mergeCell ref="F54:H54"/>
    <mergeCell ref="J54:J57"/>
    <mergeCell ref="K54:K57"/>
    <mergeCell ref="L54:L57"/>
    <mergeCell ref="M54:M57"/>
    <mergeCell ref="N50:N53"/>
    <mergeCell ref="O50:O53"/>
    <mergeCell ref="P50:Q53"/>
    <mergeCell ref="R50:R53"/>
    <mergeCell ref="S50:S53"/>
    <mergeCell ref="B51:D53"/>
    <mergeCell ref="E51:E53"/>
    <mergeCell ref="F51:H53"/>
    <mergeCell ref="I51:I53"/>
    <mergeCell ref="B50:D50"/>
    <mergeCell ref="F50:H50"/>
    <mergeCell ref="J50:J53"/>
    <mergeCell ref="K50:K53"/>
    <mergeCell ref="L50:L53"/>
    <mergeCell ref="M50:M53"/>
    <mergeCell ref="N46:N49"/>
    <mergeCell ref="O46:O49"/>
    <mergeCell ref="P46:Q49"/>
    <mergeCell ref="R46:R49"/>
    <mergeCell ref="S46:S49"/>
    <mergeCell ref="B47:D49"/>
    <mergeCell ref="E47:E49"/>
    <mergeCell ref="F47:H49"/>
    <mergeCell ref="I47:I49"/>
    <mergeCell ref="B46:D46"/>
    <mergeCell ref="F46:H46"/>
    <mergeCell ref="J46:J49"/>
    <mergeCell ref="K46:K49"/>
    <mergeCell ref="L46:L49"/>
    <mergeCell ref="M46:M49"/>
    <mergeCell ref="N42:N45"/>
    <mergeCell ref="O42:O45"/>
    <mergeCell ref="P42:Q45"/>
    <mergeCell ref="R42:R45"/>
    <mergeCell ref="S42:S45"/>
    <mergeCell ref="B43:D45"/>
    <mergeCell ref="E43:E45"/>
    <mergeCell ref="F43:H45"/>
    <mergeCell ref="I43:I45"/>
    <mergeCell ref="B42:D42"/>
    <mergeCell ref="F42:H42"/>
    <mergeCell ref="J42:J45"/>
    <mergeCell ref="K42:K45"/>
    <mergeCell ref="L42:L45"/>
    <mergeCell ref="M42:M45"/>
    <mergeCell ref="N38:N41"/>
    <mergeCell ref="O38:O41"/>
    <mergeCell ref="P38:Q41"/>
    <mergeCell ref="R38:R41"/>
    <mergeCell ref="S38:S41"/>
    <mergeCell ref="B39:D41"/>
    <mergeCell ref="E39:E41"/>
    <mergeCell ref="F39:H41"/>
    <mergeCell ref="I39:I41"/>
    <mergeCell ref="B38:D38"/>
    <mergeCell ref="F38:H38"/>
    <mergeCell ref="J38:J41"/>
    <mergeCell ref="K38:K41"/>
    <mergeCell ref="L38:L41"/>
    <mergeCell ref="M38:M41"/>
    <mergeCell ref="N34:N37"/>
    <mergeCell ref="O34:O37"/>
    <mergeCell ref="P34:Q37"/>
    <mergeCell ref="R34:R37"/>
    <mergeCell ref="S34:S37"/>
    <mergeCell ref="B35:D37"/>
    <mergeCell ref="E35:E37"/>
    <mergeCell ref="F35:H37"/>
    <mergeCell ref="I35:I37"/>
    <mergeCell ref="B34:D34"/>
    <mergeCell ref="F34:H34"/>
    <mergeCell ref="J34:J37"/>
    <mergeCell ref="K34:K37"/>
    <mergeCell ref="L34:L37"/>
    <mergeCell ref="M34:M37"/>
    <mergeCell ref="P30:Q33"/>
    <mergeCell ref="R30:R33"/>
    <mergeCell ref="S30:S33"/>
    <mergeCell ref="B31:D33"/>
    <mergeCell ref="E31:E33"/>
    <mergeCell ref="F31:H33"/>
    <mergeCell ref="I31:I33"/>
    <mergeCell ref="R28:R29"/>
    <mergeCell ref="S28:S29"/>
    <mergeCell ref="B30:D30"/>
    <mergeCell ref="F30:H30"/>
    <mergeCell ref="J30:J33"/>
    <mergeCell ref="K30:K33"/>
    <mergeCell ref="L30:L33"/>
    <mergeCell ref="M30:M33"/>
    <mergeCell ref="N30:N33"/>
    <mergeCell ref="O30:O33"/>
    <mergeCell ref="B27:C27"/>
    <mergeCell ref="D27:S27"/>
    <mergeCell ref="B28:I29"/>
    <mergeCell ref="J28:J29"/>
    <mergeCell ref="K28:K29"/>
    <mergeCell ref="L28:L29"/>
    <mergeCell ref="M28:M29"/>
    <mergeCell ref="N28:N29"/>
    <mergeCell ref="O28:O29"/>
    <mergeCell ref="P28:Q29"/>
    <mergeCell ref="B26:C26"/>
    <mergeCell ref="D26:S26"/>
    <mergeCell ref="N22:N25"/>
    <mergeCell ref="O22:O25"/>
    <mergeCell ref="P22:Q25"/>
    <mergeCell ref="R22:R25"/>
    <mergeCell ref="S22:S25"/>
    <mergeCell ref="B23:D25"/>
    <mergeCell ref="E23:E25"/>
    <mergeCell ref="F23:H25"/>
    <mergeCell ref="I23:I25"/>
    <mergeCell ref="B22:D22"/>
    <mergeCell ref="F22:H22"/>
    <mergeCell ref="J22:J25"/>
    <mergeCell ref="K22:K25"/>
    <mergeCell ref="L22:L25"/>
    <mergeCell ref="M22:M25"/>
    <mergeCell ref="N18:N21"/>
    <mergeCell ref="O18:O21"/>
    <mergeCell ref="P18:Q21"/>
    <mergeCell ref="R18:R21"/>
    <mergeCell ref="S18:S21"/>
    <mergeCell ref="B19:D21"/>
    <mergeCell ref="E19:E21"/>
    <mergeCell ref="F19:H21"/>
    <mergeCell ref="I19:I21"/>
    <mergeCell ref="B18:D18"/>
    <mergeCell ref="F18:H18"/>
    <mergeCell ref="J18:J21"/>
    <mergeCell ref="K18:K21"/>
    <mergeCell ref="L18:L21"/>
    <mergeCell ref="M18:M21"/>
    <mergeCell ref="R14:R17"/>
    <mergeCell ref="S14:S17"/>
    <mergeCell ref="B15:D17"/>
    <mergeCell ref="E15:E17"/>
    <mergeCell ref="F15:H17"/>
    <mergeCell ref="I15:I17"/>
    <mergeCell ref="S12:S13"/>
    <mergeCell ref="B14:D14"/>
    <mergeCell ref="F14:H14"/>
    <mergeCell ref="J14:J17"/>
    <mergeCell ref="K14:K17"/>
    <mergeCell ref="L14:L17"/>
    <mergeCell ref="M14:M17"/>
    <mergeCell ref="N14:N17"/>
    <mergeCell ref="O14:O17"/>
    <mergeCell ref="P14:Q17"/>
    <mergeCell ref="B11:S11"/>
    <mergeCell ref="B12:I13"/>
    <mergeCell ref="J12:J13"/>
    <mergeCell ref="K12:K13"/>
    <mergeCell ref="L12:L13"/>
    <mergeCell ref="M12:M13"/>
    <mergeCell ref="N12:N13"/>
    <mergeCell ref="O12:O13"/>
    <mergeCell ref="P12:Q13"/>
    <mergeCell ref="R12:R13"/>
    <mergeCell ref="B1:S1"/>
    <mergeCell ref="B2:S2"/>
    <mergeCell ref="B3:I3"/>
    <mergeCell ref="J3:L3"/>
    <mergeCell ref="M3:O3"/>
    <mergeCell ref="P3:S3"/>
    <mergeCell ref="B9:H9"/>
    <mergeCell ref="I9:O9"/>
    <mergeCell ref="P9:P10"/>
    <mergeCell ref="Q9:S10"/>
    <mergeCell ref="B10:H10"/>
    <mergeCell ref="I10:O10"/>
    <mergeCell ref="B7:H7"/>
    <mergeCell ref="I7:O7"/>
    <mergeCell ref="P7:P8"/>
    <mergeCell ref="Q7:S8"/>
    <mergeCell ref="B8:H8"/>
    <mergeCell ref="I8:O8"/>
    <mergeCell ref="B4:S4"/>
    <mergeCell ref="B5:H5"/>
    <mergeCell ref="I5:O5"/>
    <mergeCell ref="Q5:S5"/>
    <mergeCell ref="B6:H6"/>
    <mergeCell ref="I6:O6"/>
    <mergeCell ref="Q6:S6"/>
  </mergeCells>
  <phoneticPr fontId="1"/>
  <pageMargins left="0.6692913385826772" right="0.6692913385826772" top="0.62992125984251968" bottom="0.43307086614173229" header="0.31496062992125984" footer="0.31496062992125984"/>
  <pageSetup paperSize="9" orientation="landscape" blackAndWhite="1" r:id="rId1"/>
  <headerFooter>
    <oddFooter>&amp;P / &amp;N ページ</oddFooter>
  </headerFooter>
  <rowBreaks count="2" manualBreakCount="2">
    <brk id="25" min="1" max="18" man="1"/>
    <brk id="65" min="1"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7B2B5616DD11F42BECDF0B61DCB6057" ma:contentTypeVersion="13" ma:contentTypeDescription="新しいドキュメントを作成します。" ma:contentTypeScope="" ma:versionID="7cbbd3b7cb277c7869a85e937d149f90">
  <xsd:schema xmlns:xsd="http://www.w3.org/2001/XMLSchema" xmlns:xs="http://www.w3.org/2001/XMLSchema" xmlns:p="http://schemas.microsoft.com/office/2006/metadata/properties" xmlns:ns2="8b603747-14fb-41cb-8b08-2c60a8e18211" xmlns:ns3="de64e565-f0b0-4856-90c7-0bdae66761f4" targetNamespace="http://schemas.microsoft.com/office/2006/metadata/properties" ma:root="true" ma:fieldsID="f9ba827870458fbbf6bc8ded77d28333" ns2:_="" ns3:_="">
    <xsd:import namespace="8b603747-14fb-41cb-8b08-2c60a8e18211"/>
    <xsd:import namespace="de64e565-f0b0-4856-90c7-0bdae66761f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603747-14fb-41cb-8b08-2c60a8e182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descrip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e64e565-f0b0-4856-90c7-0bdae66761f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e3d3b76-adf0-4c14-b2d6-d1d68ed01023}" ma:internalName="TaxCatchAll" ma:showField="CatchAllData" ma:web="de64e565-f0b0-4856-90c7-0bdae66761f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603747-14fb-41cb-8b08-2c60a8e18211">
      <Terms xmlns="http://schemas.microsoft.com/office/infopath/2007/PartnerControls"/>
    </lcf76f155ced4ddcb4097134ff3c332f>
    <TaxCatchAll xmlns="de64e565-f0b0-4856-90c7-0bdae66761f4" xsi:nil="true"/>
  </documentManagement>
</p:properties>
</file>

<file path=customXml/itemProps1.xml><?xml version="1.0" encoding="utf-8"?>
<ds:datastoreItem xmlns:ds="http://schemas.openxmlformats.org/officeDocument/2006/customXml" ds:itemID="{8C2A29FF-FB05-4073-9C9C-E598E59D35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603747-14fb-41cb-8b08-2c60a8e18211"/>
    <ds:schemaRef ds:uri="de64e565-f0b0-4856-90c7-0bdae66761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64B42D1-413A-410E-865A-3E91E54EB07D}">
  <ds:schemaRefs>
    <ds:schemaRef ds:uri="http://schemas.microsoft.com/sharepoint/v3/contenttype/forms"/>
  </ds:schemaRefs>
</ds:datastoreItem>
</file>

<file path=customXml/itemProps3.xml><?xml version="1.0" encoding="utf-8"?>
<ds:datastoreItem xmlns:ds="http://schemas.openxmlformats.org/officeDocument/2006/customXml" ds:itemID="{51CB1033-E427-479F-828C-E24114479148}">
  <ds:schemaRefs>
    <ds:schemaRef ds:uri="http://schemas.microsoft.com/office/2006/documentManagement/types"/>
    <ds:schemaRef ds:uri="http://schemas.microsoft.com/office/2006/metadata/properties"/>
    <ds:schemaRef ds:uri="http://www.w3.org/XML/1998/namespace"/>
    <ds:schemaRef ds:uri="http://purl.org/dc/elements/1.1/"/>
    <ds:schemaRef ds:uri="de64e565-f0b0-4856-90c7-0bdae66761f4"/>
    <ds:schemaRef ds:uri="http://purl.org/dc/terms/"/>
    <ds:schemaRef ds:uri="http://schemas.microsoft.com/office/infopath/2007/PartnerControls"/>
    <ds:schemaRef ds:uri="http://schemas.openxmlformats.org/package/2006/metadata/core-properties"/>
    <ds:schemaRef ds:uri="8b603747-14fb-41cb-8b08-2c60a8e18211"/>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13_一覧表</vt:lpstr>
      <vt:lpstr>'13_一覧表'!Print_Area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深津 亮介(FUKAZU Ryosuke)</dc:creator>
  <cp:lastModifiedBy>深津 亮介(FUKAZU Ryosuke)</cp:lastModifiedBy>
  <cp:lastPrinted>2025-05-15T00:53:53Z</cp:lastPrinted>
  <dcterms:created xsi:type="dcterms:W3CDTF">2025-05-05T07:29:35Z</dcterms:created>
  <dcterms:modified xsi:type="dcterms:W3CDTF">2025-05-15T00:53:56Z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0x010100C7B2B5616DD11F42BECDF0B61DCB6057</vt:lpwstr>
  </property>
  <property fmtid="{D5CDD505-2E9C-101B-9397-08002B2CF9AE}" pid="3" name="MediaServiceImageTags">
    <vt:lpwstr/>
  </property>
</Properties>
</file>